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1340" windowHeight="642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Sheet1!$B$2:$M$142</definedName>
    <definedName name="_xlnm.Print_Titles" localSheetId="0">Sheet1!$6:$7</definedName>
  </definedNames>
  <calcPr calcId="145621"/>
</workbook>
</file>

<file path=xl/calcChain.xml><?xml version="1.0" encoding="utf-8"?>
<calcChain xmlns="http://schemas.openxmlformats.org/spreadsheetml/2006/main">
  <c r="D96" i="1" l="1"/>
  <c r="D93" i="1"/>
  <c r="D40" i="1"/>
  <c r="D133" i="1"/>
  <c r="D132" i="1"/>
  <c r="D131" i="1"/>
  <c r="D130" i="1"/>
  <c r="D129" i="1"/>
  <c r="D128" i="1"/>
  <c r="D124" i="1"/>
  <c r="D123" i="1"/>
  <c r="D122" i="1"/>
  <c r="D120" i="1"/>
  <c r="D119" i="1"/>
  <c r="D118" i="1"/>
  <c r="D116" i="1"/>
  <c r="D112" i="1"/>
  <c r="D111" i="1"/>
  <c r="D109" i="1" s="1"/>
  <c r="D108" i="1"/>
  <c r="D95" i="1"/>
  <c r="D106" i="1"/>
  <c r="D105" i="1"/>
  <c r="D103" i="1"/>
  <c r="D102" i="1"/>
  <c r="D101" i="1"/>
  <c r="D99" i="1"/>
  <c r="D91" i="1"/>
  <c r="D90" i="1"/>
  <c r="D79" i="1"/>
  <c r="D78" i="1"/>
  <c r="D77" i="1"/>
  <c r="D85" i="1"/>
  <c r="D84" i="1"/>
  <c r="D76" i="1"/>
  <c r="D64" i="1"/>
  <c r="D74" i="1"/>
  <c r="D73" i="1"/>
  <c r="D71" i="1"/>
  <c r="D62" i="1"/>
  <c r="D70" i="1"/>
  <c r="D69" i="1"/>
  <c r="D61" i="1"/>
  <c r="D67" i="1"/>
  <c r="D59" i="1"/>
  <c r="D58" i="1"/>
  <c r="D57" i="1"/>
  <c r="D82" i="1"/>
  <c r="D56" i="1"/>
  <c r="D27" i="1"/>
  <c r="D51" i="1"/>
  <c r="D50" i="1"/>
  <c r="D26" i="1"/>
  <c r="D25" i="1"/>
  <c r="D24" i="1"/>
  <c r="D49" i="1"/>
  <c r="D48" i="1"/>
  <c r="D23" i="1"/>
  <c r="D21" i="1"/>
  <c r="D18" i="1"/>
  <c r="D19" i="1"/>
  <c r="D20" i="1"/>
  <c r="D36" i="1"/>
  <c r="D37" i="1"/>
  <c r="D46" i="1"/>
  <c r="D38" i="1"/>
  <c r="D34" i="1"/>
  <c r="D16" i="1"/>
  <c r="D43" i="1"/>
  <c r="D44" i="1"/>
  <c r="D33" i="1"/>
  <c r="D32" i="1"/>
  <c r="D31" i="1"/>
  <c r="D15" i="1"/>
  <c r="D14" i="1"/>
  <c r="D13" i="1"/>
  <c r="D29" i="1" l="1"/>
  <c r="D41" i="1"/>
  <c r="D54" i="1"/>
  <c r="D53" i="1" s="1"/>
  <c r="D88" i="1"/>
  <c r="D97" i="1"/>
  <c r="D115" i="1"/>
  <c r="D114" i="1" s="1"/>
  <c r="D127" i="1"/>
  <c r="D126" i="1" s="1"/>
  <c r="D11" i="1"/>
  <c r="D80" i="1"/>
  <c r="D65" i="1"/>
  <c r="D10" i="1"/>
  <c r="D87" i="1" l="1"/>
  <c r="D138" i="1" s="1"/>
</calcChain>
</file>

<file path=xl/sharedStrings.xml><?xml version="1.0" encoding="utf-8"?>
<sst xmlns="http://schemas.openxmlformats.org/spreadsheetml/2006/main" count="290" uniqueCount="120">
  <si>
    <t>Estimated Dates</t>
  </si>
  <si>
    <t>Comments</t>
  </si>
  <si>
    <t>Publication of specific procurement notice</t>
  </si>
  <si>
    <t>Completion of contract</t>
  </si>
  <si>
    <t>Estimated cost  in     (US$ thousand)</t>
  </si>
  <si>
    <t>Source of financing and percentage</t>
  </si>
  <si>
    <t>Review (ex-ante or           ex-post)</t>
  </si>
  <si>
    <t>Local / Other %</t>
  </si>
  <si>
    <r>
      <t xml:space="preserve">Ref. No. </t>
    </r>
    <r>
      <rPr>
        <vertAlign val="superscript"/>
        <sz val="8"/>
        <rFont val="Arial"/>
        <family val="2"/>
      </rPr>
      <t>1</t>
    </r>
  </si>
  <si>
    <r>
      <t xml:space="preserve">Status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(pending, in process, awarded, cancelled)</t>
    </r>
  </si>
  <si>
    <r>
      <t xml:space="preserve">Procure-ment method </t>
    </r>
    <r>
      <rPr>
        <vertAlign val="superscript"/>
        <sz val="8"/>
        <rFont val="Arial"/>
        <family val="2"/>
      </rPr>
      <t>2</t>
    </r>
  </si>
  <si>
    <r>
      <t xml:space="preserve">Prequali-fication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(Yes/No)</t>
    </r>
  </si>
  <si>
    <r>
      <t>1</t>
    </r>
    <r>
      <rPr>
        <sz val="8"/>
        <rFont val="Arial"/>
        <family val="2"/>
      </rPr>
      <t xml:space="preserve">  If there are a number of similar individual contracts to be executed in different places or at different times, these can be grouped together under a single heading, with an explanation in the comments column, indicating the average individual amount and the period during which the contracts would be executed. For example: an education project that includes school construction might include an item labeled “School Construction” for an estimated cost of US$20 million and an explanation under the Comments column such as this: “This item encompasses some 200 contracts for school construction averaging US$100,000 each, to be awarded individually by the participating municipal governments over a three-year period between January 2006 and December 2008.”</t>
    </r>
  </si>
  <si>
    <r>
      <t>3</t>
    </r>
    <r>
      <rPr>
        <sz val="8"/>
        <rFont val="Arial"/>
        <family val="2"/>
      </rPr>
      <t xml:space="preserve">  Applicable only to Goods and Works in case the new Policies apply.  In the case of previous Policies, it is applicable to Goods, Works and Consulting Services.</t>
    </r>
  </si>
  <si>
    <r>
      <t>4</t>
    </r>
    <r>
      <rPr>
        <sz val="8"/>
        <rFont val="Arial"/>
        <family val="2"/>
      </rPr>
      <t xml:space="preserve">  Column “Status” will be used for retroactive procurement and when updating the procurement plan.</t>
    </r>
  </si>
  <si>
    <t>Description of and category of procurement contract</t>
  </si>
  <si>
    <r>
      <t>2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Goods and Works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ICB</t>
    </r>
    <r>
      <rPr>
        <sz val="8"/>
        <rFont val="Arial"/>
        <family val="2"/>
      </rPr>
      <t xml:space="preserve">: International competitive bidding; </t>
    </r>
    <r>
      <rPr>
        <b/>
        <sz val="8"/>
        <rFont val="Arial"/>
        <family val="2"/>
      </rPr>
      <t>LIB</t>
    </r>
    <r>
      <rPr>
        <sz val="8"/>
        <rFont val="Arial"/>
        <family val="2"/>
      </rPr>
      <t xml:space="preserve">: limited international bidding; </t>
    </r>
    <r>
      <rPr>
        <b/>
        <sz val="8"/>
        <rFont val="Arial"/>
        <family val="2"/>
      </rPr>
      <t>NCB</t>
    </r>
    <r>
      <rPr>
        <sz val="8"/>
        <rFont val="Arial"/>
        <family val="2"/>
      </rPr>
      <t xml:space="preserve">: national competitive bidding; </t>
    </r>
    <r>
      <rPr>
        <b/>
        <sz val="8"/>
        <rFont val="Arial"/>
        <family val="2"/>
      </rPr>
      <t>PC</t>
    </r>
    <r>
      <rPr>
        <sz val="8"/>
        <rFont val="Arial"/>
        <family val="2"/>
      </rPr>
      <t xml:space="preserve">: price comparison; </t>
    </r>
    <r>
      <rPr>
        <b/>
        <sz val="8"/>
        <rFont val="Arial"/>
        <family val="2"/>
      </rPr>
      <t>DC</t>
    </r>
    <r>
      <rPr>
        <sz val="8"/>
        <rFont val="Arial"/>
        <family val="2"/>
      </rPr>
      <t xml:space="preserve">: direct contracting; </t>
    </r>
    <r>
      <rPr>
        <b/>
        <sz val="8"/>
        <rFont val="Arial"/>
        <family val="2"/>
      </rPr>
      <t>FA</t>
    </r>
    <r>
      <rPr>
        <sz val="8"/>
        <rFont val="Arial"/>
        <family val="2"/>
      </rPr>
      <t xml:space="preserve">: force account; </t>
    </r>
    <r>
      <rPr>
        <b/>
        <sz val="8"/>
        <rFont val="Arial"/>
        <family val="2"/>
      </rPr>
      <t>PSA</t>
    </r>
    <r>
      <rPr>
        <sz val="8"/>
        <rFont val="Arial"/>
        <family val="2"/>
      </rPr>
      <t xml:space="preserve">: Procurement through specialized agencies; </t>
    </r>
    <r>
      <rPr>
        <b/>
        <sz val="8"/>
        <rFont val="Arial"/>
        <family val="2"/>
      </rPr>
      <t>PAs</t>
    </r>
    <r>
      <rPr>
        <sz val="8"/>
        <rFont val="Arial"/>
        <family val="2"/>
      </rPr>
      <t xml:space="preserve">: Procurement agents; </t>
    </r>
    <r>
      <rPr>
        <b/>
        <sz val="8"/>
        <rFont val="Arial"/>
        <family val="2"/>
      </rPr>
      <t>IA</t>
    </r>
    <r>
      <rPr>
        <sz val="8"/>
        <rFont val="Arial"/>
        <family val="2"/>
      </rPr>
      <t xml:space="preserve">: Inspection agents; </t>
    </r>
    <r>
      <rPr>
        <b/>
        <sz val="8"/>
        <rFont val="Arial"/>
        <family val="2"/>
      </rPr>
      <t>PLFI</t>
    </r>
    <r>
      <rPr>
        <sz val="8"/>
        <rFont val="Arial"/>
        <family val="2"/>
      </rPr>
      <t xml:space="preserve">: Procurement in loans to financial intermediaries; </t>
    </r>
    <r>
      <rPr>
        <b/>
        <sz val="8"/>
        <rFont val="Arial"/>
        <family val="2"/>
      </rPr>
      <t>BOO/BOT/BOOT</t>
    </r>
    <r>
      <rPr>
        <sz val="8"/>
        <rFont val="Arial"/>
        <family val="2"/>
      </rPr>
      <t xml:space="preserve">: Build, own, operate/build, operate, transfer/build, own, operate, transfer; </t>
    </r>
    <r>
      <rPr>
        <b/>
        <sz val="8"/>
        <rFont val="Arial"/>
        <family val="2"/>
      </rPr>
      <t>PBP</t>
    </r>
    <r>
      <rPr>
        <sz val="8"/>
        <rFont val="Arial"/>
        <family val="2"/>
      </rPr>
      <t xml:space="preserve">: Performance-based procurement; </t>
    </r>
    <r>
      <rPr>
        <b/>
        <sz val="8"/>
        <rFont val="Arial"/>
        <family val="2"/>
      </rPr>
      <t>PLGB</t>
    </r>
    <r>
      <rPr>
        <sz val="8"/>
        <rFont val="Arial"/>
        <family val="2"/>
      </rPr>
      <t xml:space="preserve">: Procurement under loans guaranteed by the Bank; </t>
    </r>
    <r>
      <rPr>
        <b/>
        <sz val="8"/>
        <rFont val="Arial"/>
        <family val="2"/>
      </rPr>
      <t>PCP</t>
    </r>
    <r>
      <rPr>
        <sz val="8"/>
        <rFont val="Arial"/>
        <family val="2"/>
      </rPr>
      <t xml:space="preserve">: Community participation procurement; </t>
    </r>
    <r>
      <rPr>
        <b/>
        <u/>
        <sz val="8"/>
        <rFont val="Arial"/>
        <family val="2"/>
      </rPr>
      <t>Consulting Firms</t>
    </r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QCBS</t>
    </r>
    <r>
      <rPr>
        <sz val="8"/>
        <rFont val="Arial"/>
        <family val="2"/>
      </rPr>
      <t xml:space="preserve">: Quality- and cost-based selection; </t>
    </r>
    <r>
      <rPr>
        <b/>
        <sz val="8"/>
        <rFont val="Arial"/>
        <family val="2"/>
      </rPr>
      <t>QBS</t>
    </r>
    <r>
      <rPr>
        <sz val="8"/>
        <rFont val="Arial"/>
        <family val="2"/>
      </rPr>
      <t xml:space="preserve">: Quality-based selection; </t>
    </r>
    <r>
      <rPr>
        <b/>
        <sz val="8"/>
        <rFont val="Arial"/>
        <family val="2"/>
      </rPr>
      <t>FBS</t>
    </r>
    <r>
      <rPr>
        <sz val="8"/>
        <rFont val="Arial"/>
        <family val="2"/>
      </rPr>
      <t xml:space="preserve">: Selection under a fixed budget; </t>
    </r>
    <r>
      <rPr>
        <b/>
        <sz val="8"/>
        <rFont val="Arial"/>
        <family val="2"/>
      </rPr>
      <t>LCS</t>
    </r>
    <r>
      <rPr>
        <sz val="8"/>
        <rFont val="Arial"/>
        <family val="2"/>
      </rPr>
      <t xml:space="preserve">: Least-cost selection; </t>
    </r>
    <r>
      <rPr>
        <b/>
        <sz val="8"/>
        <rFont val="Arial"/>
        <family val="2"/>
      </rPr>
      <t>CQS</t>
    </r>
    <r>
      <rPr>
        <sz val="8"/>
        <rFont val="Arial"/>
        <family val="2"/>
      </rPr>
      <t xml:space="preserve">: Selection based on the consultants’ qualifications; </t>
    </r>
    <r>
      <rPr>
        <b/>
        <sz val="8"/>
        <rFont val="Arial"/>
        <family val="2"/>
      </rPr>
      <t>SSS</t>
    </r>
    <r>
      <rPr>
        <sz val="8"/>
        <rFont val="Arial"/>
        <family val="2"/>
      </rPr>
      <t xml:space="preserve">: Single-source selection; </t>
    </r>
    <r>
      <rPr>
        <b/>
        <u/>
        <sz val="8"/>
        <rFont val="Arial"/>
        <family val="2"/>
      </rPr>
      <t>Individual Consultants</t>
    </r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QCNI</t>
    </r>
    <r>
      <rPr>
        <sz val="8"/>
        <rFont val="Arial"/>
        <family val="2"/>
      </rPr>
      <t xml:space="preserve">: Selection based on comparison of qualifications of national individual consultants; </t>
    </r>
    <r>
      <rPr>
        <b/>
        <sz val="8"/>
        <rFont val="Arial"/>
        <family val="2"/>
      </rPr>
      <t>QCII</t>
    </r>
    <r>
      <rPr>
        <sz val="8"/>
        <rFont val="Arial"/>
        <family val="2"/>
      </rPr>
      <t>: Selection based on comparison of qualifications of international individual consultants.</t>
    </r>
  </si>
  <si>
    <t>IDB %</t>
  </si>
  <si>
    <t>Component 1  - Drainage works for the critical flood areas in POS (USD 90 M)</t>
  </si>
  <si>
    <t>QCBS</t>
  </si>
  <si>
    <t>TOTAL</t>
  </si>
  <si>
    <t>Ex-Ante</t>
  </si>
  <si>
    <t xml:space="preserve">Internationalization Training and Support </t>
  </si>
  <si>
    <t>Consultancy for coordination of support services</t>
  </si>
  <si>
    <t>Consultancy for export support advisory services</t>
  </si>
  <si>
    <t>Consultancy for investment promotion technical liaison</t>
  </si>
  <si>
    <t>Trainers and workshop facilitators</t>
  </si>
  <si>
    <t>Flights and accomodation for international facilitators</t>
  </si>
  <si>
    <t xml:space="preserve">Advertising </t>
  </si>
  <si>
    <t>Rental of technical equipment</t>
  </si>
  <si>
    <t>Training materials</t>
  </si>
  <si>
    <t>Consultancy services by certification appraisers/evaluators</t>
  </si>
  <si>
    <t>Flights and accomodation for certification providers</t>
  </si>
  <si>
    <t xml:space="preserve">COMPONENT I: Services Internationalization Hub </t>
  </si>
  <si>
    <t>Finishing Schools (short term technical training)</t>
  </si>
  <si>
    <t>Consultancy for gap analysis study</t>
  </si>
  <si>
    <t>Consultancy for coordination of finishing schools</t>
  </si>
  <si>
    <t xml:space="preserve">Consultacies for curriculum development </t>
  </si>
  <si>
    <t>Instructors</t>
  </si>
  <si>
    <t>Flights and accomodation for overseas instructors</t>
  </si>
  <si>
    <t>Consultancy for career advising services</t>
  </si>
  <si>
    <t xml:space="preserve">Collaborative Physical &amp; Technological Infrastructure </t>
  </si>
  <si>
    <t>Consultancy for Hub building management and administration</t>
  </si>
  <si>
    <t>Hub building lease (first 3 years)</t>
  </si>
  <si>
    <t>Hub building purchase (option following Year 3)</t>
  </si>
  <si>
    <t>Consulting firm for technological needs for build-out</t>
  </si>
  <si>
    <t>Consulting firm for design of nursery &amp; lactation space</t>
  </si>
  <si>
    <t>Engineering and architectural services</t>
  </si>
  <si>
    <t>Initial build-out labor and materials</t>
  </si>
  <si>
    <t>Technology, equipment, and furnishings</t>
  </si>
  <si>
    <t>Building security contract</t>
  </si>
  <si>
    <t>Utilities, insurance, and maintenance</t>
  </si>
  <si>
    <t>COMPONENT II: Sector Promotion &amp; Branding</t>
  </si>
  <si>
    <t>Sector Data Collection &amp; Analysis</t>
  </si>
  <si>
    <t>Consulting firm for design of sector data initiative and agency capacity-building</t>
  </si>
  <si>
    <t>Equipment and software</t>
  </si>
  <si>
    <t>Consultancies for data collection services</t>
  </si>
  <si>
    <t>Consultancy for system administration and analysis</t>
  </si>
  <si>
    <t>Consultancy for administrative assistant</t>
  </si>
  <si>
    <t>Transportation and expenses</t>
  </si>
  <si>
    <t xml:space="preserve">Sector Branding Campaign </t>
  </si>
  <si>
    <t>Consulting firm for market research, branding campaign design, and advertising</t>
  </si>
  <si>
    <t>Facilitators for stakeholder consultation events</t>
  </si>
  <si>
    <t>Travel expenses for international facilitators</t>
  </si>
  <si>
    <t>Consulting firm for advertising</t>
  </si>
  <si>
    <t>Brand dissemination events</t>
  </si>
  <si>
    <t>Global Services Promotion Forums</t>
  </si>
  <si>
    <t>Global services promotion forums</t>
  </si>
  <si>
    <t>Travel expenses to attend forums abroad</t>
  </si>
  <si>
    <t>Diaspora Engagement for Internationalization</t>
  </si>
  <si>
    <t>Consultancy for diaspora market research</t>
  </si>
  <si>
    <t>Capacity building of investment officer for diaspora outreach</t>
  </si>
  <si>
    <t>Materials development for mentor outreach</t>
  </si>
  <si>
    <t>Printing and advertising expenses</t>
  </si>
  <si>
    <t>Mentor travel expenses</t>
  </si>
  <si>
    <t>Networking events. Missions, fairs, symposiums, workshops, etc.</t>
  </si>
  <si>
    <t>Annual diaspora award ceremony events</t>
  </si>
  <si>
    <t>Regulatory analysis and strategy</t>
  </si>
  <si>
    <t>Consultants to identify regulatory gaps</t>
  </si>
  <si>
    <t>Consulting firm to develop strategic policy framework for the ICT sector</t>
  </si>
  <si>
    <t>Travel expenses</t>
  </si>
  <si>
    <t>Technical exchanges</t>
  </si>
  <si>
    <t>Facilitators</t>
  </si>
  <si>
    <t>Logistics (equipment and materials)</t>
  </si>
  <si>
    <t>Analysis of policy and agency roles to support growth</t>
  </si>
  <si>
    <t>Consultancy for best practices study</t>
  </si>
  <si>
    <t>Roundtable facilitators</t>
  </si>
  <si>
    <t xml:space="preserve">Capacity-building programs for agencies </t>
  </si>
  <si>
    <t>Consultancies for design of capacity building programs</t>
  </si>
  <si>
    <t>Workshop facilitators</t>
  </si>
  <si>
    <t>Program materials</t>
  </si>
  <si>
    <t>Equipment rental</t>
  </si>
  <si>
    <t>Consultancy for revision of agency manuals</t>
  </si>
  <si>
    <t xml:space="preserve">Monitoring and Evaluation </t>
  </si>
  <si>
    <t>Annual audits</t>
  </si>
  <si>
    <t>PROGRAM MONITORING</t>
  </si>
  <si>
    <t>Consultancy for design of feedback and questionnaires for firms, students, and agencies participating</t>
  </si>
  <si>
    <t>Consultancy for administration and analysis of program evaluation system</t>
  </si>
  <si>
    <t>Contingency for immediate ammendments to programs</t>
  </si>
  <si>
    <t>FINAL EVALUATION</t>
  </si>
  <si>
    <t>Study of human capital impact (student placement)</t>
  </si>
  <si>
    <t>Study of branding and promotion campaign impact (brand awareness)</t>
  </si>
  <si>
    <t xml:space="preserve">Study of policy improvements </t>
  </si>
  <si>
    <t>Program Administration</t>
  </si>
  <si>
    <t>Consultancy for project management</t>
  </si>
  <si>
    <t>Consultancy for project assistant</t>
  </si>
  <si>
    <t>Consultancy for procurement specialist</t>
  </si>
  <si>
    <t>Consultancy for financial specialist</t>
  </si>
  <si>
    <t>Administrative expenses</t>
  </si>
  <si>
    <t>Administrative contingency</t>
  </si>
  <si>
    <t>Consulting Services</t>
  </si>
  <si>
    <t>Goods</t>
  </si>
  <si>
    <t>Non Consulting Services</t>
  </si>
  <si>
    <t>NCB</t>
  </si>
  <si>
    <t>ICB</t>
  </si>
  <si>
    <t>Shopping</t>
  </si>
  <si>
    <t>Project Number TT-L1038</t>
  </si>
  <si>
    <t>GLOBAL SERVICES OFFSHORING PROMOTION PROGRAMME</t>
  </si>
  <si>
    <t>PRELIMINARY PROCUREMENT PLAN</t>
  </si>
  <si>
    <t xml:space="preserve"> COMPONENT III: Capacity Building to Update Policy and Regulatory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</si>
</sst>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TT$&quot;* #,##0.00_);_(&quot;TT$&quot;* \(#,##0.00\);_(&quot;TT$&quot;* &quot;-&quot;??_);_(@_)"/>
    <numFmt numFmtId="165" formatCode="#,##0;[Red]#,##0"/>
    <numFmt numFmtId="166" formatCode="#,##0.00;[Red]#,##0.00"/>
  </numFmts>
  <fonts count="15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3" fillId="0" borderId="0"/>
  </cellStyleXfs>
  <cellXfs count="10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4" fillId="2" borderId="2" xfId="0" applyFont="1" applyFill="1" applyBorder="1"/>
    <xf numFmtId="0" fontId="2" fillId="2" borderId="1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0" fillId="0" borderId="0" xfId="0" applyFill="1"/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9" fillId="0" borderId="1" xfId="0" applyFont="1" applyBorder="1"/>
    <xf numFmtId="0" fontId="8" fillId="0" borderId="1" xfId="0" applyFont="1" applyFill="1" applyBorder="1"/>
    <xf numFmtId="0" fontId="11" fillId="0" borderId="1" xfId="0" applyFont="1" applyBorder="1"/>
    <xf numFmtId="165" fontId="11" fillId="0" borderId="1" xfId="0" applyNumberFormat="1" applyFont="1" applyBorder="1"/>
    <xf numFmtId="0" fontId="9" fillId="0" borderId="0" xfId="0" applyFont="1" applyBorder="1"/>
    <xf numFmtId="0" fontId="9" fillId="0" borderId="9" xfId="0" applyFont="1" applyBorder="1"/>
    <xf numFmtId="0" fontId="8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/>
    <xf numFmtId="0" fontId="4" fillId="4" borderId="1" xfId="0" applyFont="1" applyFill="1" applyBorder="1"/>
    <xf numFmtId="0" fontId="6" fillId="4" borderId="11" xfId="0" applyFont="1" applyFill="1" applyBorder="1" applyAlignment="1">
      <alignment wrapText="1"/>
    </xf>
    <xf numFmtId="0" fontId="6" fillId="4" borderId="1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2" fillId="5" borderId="1" xfId="0" applyFont="1" applyFill="1" applyBorder="1"/>
    <xf numFmtId="0" fontId="8" fillId="5" borderId="1" xfId="0" applyFont="1" applyFill="1" applyBorder="1"/>
    <xf numFmtId="0" fontId="6" fillId="5" borderId="11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2" fillId="3" borderId="1" xfId="0" applyFont="1" applyFill="1" applyBorder="1"/>
    <xf numFmtId="0" fontId="8" fillId="3" borderId="1" xfId="0" applyFont="1" applyFill="1" applyBorder="1"/>
    <xf numFmtId="0" fontId="7" fillId="4" borderId="1" xfId="0" applyFont="1" applyFill="1" applyBorder="1"/>
    <xf numFmtId="0" fontId="11" fillId="0" borderId="1" xfId="0" applyFont="1" applyFill="1" applyBorder="1"/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165" fontId="7" fillId="5" borderId="1" xfId="0" applyNumberFormat="1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0" fontId="7" fillId="0" borderId="1" xfId="2" quotePrefix="1" applyFont="1" applyBorder="1" applyAlignment="1">
      <alignment horizontal="left" vertical="center" wrapText="1"/>
    </xf>
    <xf numFmtId="3" fontId="11" fillId="0" borderId="12" xfId="0" applyNumberFormat="1" applyFont="1" applyBorder="1"/>
    <xf numFmtId="0" fontId="11" fillId="0" borderId="1" xfId="2" applyFont="1" applyFill="1" applyBorder="1" applyAlignment="1">
      <alignment horizontal="left" vertical="center" wrapText="1" indent="1"/>
    </xf>
    <xf numFmtId="165" fontId="11" fillId="0" borderId="1" xfId="1" applyNumberFormat="1" applyFont="1" applyBorder="1"/>
    <xf numFmtId="0" fontId="11" fillId="0" borderId="12" xfId="0" applyFont="1" applyBorder="1"/>
    <xf numFmtId="0" fontId="7" fillId="0" borderId="1" xfId="2" quotePrefix="1" applyFont="1" applyFill="1" applyBorder="1"/>
    <xf numFmtId="0" fontId="11" fillId="0" borderId="1" xfId="2" applyFont="1" applyFill="1" applyBorder="1" applyAlignment="1">
      <alignment horizontal="left" indent="1"/>
    </xf>
    <xf numFmtId="0" fontId="11" fillId="0" borderId="1" xfId="2" applyFont="1" applyFill="1" applyBorder="1" applyAlignment="1">
      <alignment horizontal="left" wrapText="1" indent="1"/>
    </xf>
    <xf numFmtId="0" fontId="7" fillId="0" borderId="1" xfId="2" quotePrefix="1" applyFont="1" applyFill="1" applyBorder="1" applyAlignment="1">
      <alignment horizontal="left" vertical="center" wrapText="1"/>
    </xf>
    <xf numFmtId="0" fontId="11" fillId="0" borderId="1" xfId="2" quotePrefix="1" applyFont="1" applyFill="1" applyBorder="1" applyAlignment="1">
      <alignment horizontal="left" vertical="center" wrapText="1" indent="1"/>
    </xf>
    <xf numFmtId="165" fontId="11" fillId="0" borderId="1" xfId="0" applyNumberFormat="1" applyFont="1" applyFill="1" applyBorder="1"/>
    <xf numFmtId="0" fontId="11" fillId="0" borderId="12" xfId="0" applyFont="1" applyFill="1" applyBorder="1"/>
    <xf numFmtId="165" fontId="7" fillId="4" borderId="1" xfId="0" applyNumberFormat="1" applyFont="1" applyFill="1" applyBorder="1"/>
    <xf numFmtId="0" fontId="7" fillId="4" borderId="12" xfId="0" applyFont="1" applyFill="1" applyBorder="1"/>
    <xf numFmtId="0" fontId="7" fillId="5" borderId="1" xfId="0" applyFont="1" applyFill="1" applyBorder="1"/>
    <xf numFmtId="165" fontId="11" fillId="5" borderId="1" xfId="0" applyNumberFormat="1" applyFont="1" applyFill="1" applyBorder="1"/>
    <xf numFmtId="0" fontId="11" fillId="5" borderId="12" xfId="0" applyFont="1" applyFill="1" applyBorder="1"/>
    <xf numFmtId="0" fontId="11" fillId="5" borderId="1" xfId="0" applyFont="1" applyFill="1" applyBorder="1"/>
    <xf numFmtId="165" fontId="11" fillId="4" borderId="1" xfId="0" applyNumberFormat="1" applyFont="1" applyFill="1" applyBorder="1"/>
    <xf numFmtId="0" fontId="11" fillId="4" borderId="12" xfId="0" applyFont="1" applyFill="1" applyBorder="1"/>
    <xf numFmtId="0" fontId="11" fillId="4" borderId="1" xfId="0" applyFont="1" applyFill="1" applyBorder="1"/>
    <xf numFmtId="0" fontId="7" fillId="0" borderId="1" xfId="2" applyFont="1" applyFill="1" applyBorder="1" applyAlignment="1">
      <alignment wrapText="1"/>
    </xf>
    <xf numFmtId="0" fontId="11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/>
    </xf>
    <xf numFmtId="0" fontId="11" fillId="0" borderId="1" xfId="2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quotePrefix="1" applyFont="1" applyFill="1" applyBorder="1" applyAlignment="1">
      <alignment vertical="center"/>
    </xf>
    <xf numFmtId="0" fontId="7" fillId="0" borderId="1" xfId="0" applyFont="1" applyBorder="1"/>
    <xf numFmtId="0" fontId="14" fillId="3" borderId="1" xfId="0" applyFont="1" applyFill="1" applyBorder="1" applyAlignment="1">
      <alignment vertical="center"/>
    </xf>
    <xf numFmtId="165" fontId="11" fillId="3" borderId="1" xfId="0" applyNumberFormat="1" applyFont="1" applyFill="1" applyBorder="1"/>
    <xf numFmtId="0" fontId="11" fillId="3" borderId="12" xfId="0" applyFont="1" applyFill="1" applyBorder="1"/>
    <xf numFmtId="0" fontId="11" fillId="3" borderId="1" xfId="0" applyFont="1" applyFill="1" applyBorder="1"/>
    <xf numFmtId="166" fontId="10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iceL/AppData/Local/Temp/TT-L1038%20Budget%202013-10-09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1 Hub "/>
      <sheetName val="C2 Promotion"/>
      <sheetName val="C3 Regulatory"/>
      <sheetName val="M&amp;E"/>
      <sheetName val="Admin"/>
    </sheetNames>
    <sheetDataSet>
      <sheetData sheetId="0" refreshError="1"/>
      <sheetData sheetId="1" refreshError="1">
        <row r="6">
          <cell r="G6">
            <v>205607.47663551403</v>
          </cell>
        </row>
        <row r="7">
          <cell r="G7">
            <v>168224.29906542055</v>
          </cell>
        </row>
        <row r="8">
          <cell r="G8">
            <v>168224.29906542055</v>
          </cell>
        </row>
        <row r="9">
          <cell r="G9">
            <v>84112.149532710275</v>
          </cell>
        </row>
        <row r="10">
          <cell r="G10">
            <v>125000</v>
          </cell>
        </row>
        <row r="11">
          <cell r="G11">
            <v>14953.271028037383</v>
          </cell>
        </row>
        <row r="12">
          <cell r="G12">
            <v>15576.323987538941</v>
          </cell>
        </row>
        <row r="13">
          <cell r="G13">
            <v>18691.58878504673</v>
          </cell>
        </row>
        <row r="14">
          <cell r="G14">
            <v>200000</v>
          </cell>
        </row>
        <row r="15">
          <cell r="G15">
            <v>53000</v>
          </cell>
        </row>
        <row r="17">
          <cell r="G17">
            <v>77881.619937694704</v>
          </cell>
        </row>
        <row r="18">
          <cell r="G18">
            <v>168224.29906542055</v>
          </cell>
        </row>
        <row r="19">
          <cell r="G19">
            <v>151666.66666666666</v>
          </cell>
        </row>
        <row r="20">
          <cell r="G20">
            <v>1400000</v>
          </cell>
        </row>
        <row r="21">
          <cell r="G21">
            <v>276000</v>
          </cell>
        </row>
        <row r="22">
          <cell r="G22">
            <v>34890.965732087228</v>
          </cell>
        </row>
        <row r="23">
          <cell r="G23">
            <v>17445.482866043614</v>
          </cell>
        </row>
        <row r="24">
          <cell r="G24">
            <v>151401.86915887852</v>
          </cell>
        </row>
        <row r="26">
          <cell r="G26">
            <v>261682.24299065419</v>
          </cell>
        </row>
        <row r="27">
          <cell r="G27">
            <v>1345794.3925233644</v>
          </cell>
        </row>
        <row r="28">
          <cell r="G28">
            <v>3327102.8037383179</v>
          </cell>
        </row>
        <row r="29">
          <cell r="G29">
            <v>46728.971962616823</v>
          </cell>
        </row>
        <row r="30">
          <cell r="G30">
            <v>23364.485981308411</v>
          </cell>
        </row>
        <row r="31">
          <cell r="G31">
            <v>101246.10591900312</v>
          </cell>
        </row>
        <row r="32">
          <cell r="G32">
            <v>498442.36760124611</v>
          </cell>
        </row>
        <row r="33">
          <cell r="G33">
            <v>934579.43925233651</v>
          </cell>
        </row>
        <row r="34">
          <cell r="G34">
            <v>213785.04672897197</v>
          </cell>
        </row>
        <row r="35">
          <cell r="G35">
            <v>311526.47975077882</v>
          </cell>
        </row>
      </sheetData>
      <sheetData sheetId="2" refreshError="1">
        <row r="6">
          <cell r="G6">
            <v>62305.295950155763</v>
          </cell>
        </row>
        <row r="7">
          <cell r="G7">
            <v>18691.58878504673</v>
          </cell>
        </row>
        <row r="8">
          <cell r="G8">
            <v>60000</v>
          </cell>
        </row>
        <row r="9">
          <cell r="G9">
            <v>280373.83177570096</v>
          </cell>
        </row>
        <row r="10">
          <cell r="G10">
            <v>112149.53271028037</v>
          </cell>
        </row>
        <row r="11">
          <cell r="G11">
            <v>74766.355140186919</v>
          </cell>
        </row>
        <row r="13">
          <cell r="G13">
            <v>623052.95950155763</v>
          </cell>
        </row>
        <row r="14">
          <cell r="G14">
            <v>155763.23987538941</v>
          </cell>
        </row>
        <row r="15">
          <cell r="G15">
            <v>9600</v>
          </cell>
        </row>
        <row r="16">
          <cell r="G16">
            <v>116822.42990654206</v>
          </cell>
        </row>
        <row r="17">
          <cell r="G17">
            <v>303738.31775700935</v>
          </cell>
        </row>
        <row r="19">
          <cell r="G19">
            <v>778816.19937694701</v>
          </cell>
        </row>
        <row r="20">
          <cell r="G20">
            <v>54517.133956386293</v>
          </cell>
        </row>
        <row r="22">
          <cell r="G22">
            <v>66199.376947040495</v>
          </cell>
        </row>
        <row r="23">
          <cell r="G23">
            <v>46728.971962616823</v>
          </cell>
        </row>
        <row r="24">
          <cell r="G24">
            <v>54517.133956386293</v>
          </cell>
        </row>
        <row r="25">
          <cell r="G25">
            <v>389408.09968847351</v>
          </cell>
        </row>
        <row r="26">
          <cell r="G26">
            <v>1096728.9719626168</v>
          </cell>
        </row>
        <row r="27">
          <cell r="G27">
            <v>350467.28971962619</v>
          </cell>
        </row>
        <row r="28">
          <cell r="G28">
            <v>506230.52959501557</v>
          </cell>
        </row>
      </sheetData>
      <sheetData sheetId="3" refreshError="1">
        <row r="6">
          <cell r="G6">
            <v>249221.18380062305</v>
          </cell>
        </row>
        <row r="7">
          <cell r="G7">
            <v>101246.10591900312</v>
          </cell>
        </row>
        <row r="8">
          <cell r="G8">
            <v>41400</v>
          </cell>
        </row>
        <row r="10">
          <cell r="G10">
            <v>124610.59190031153</v>
          </cell>
        </row>
        <row r="11">
          <cell r="G11">
            <v>9345.7943925233649</v>
          </cell>
        </row>
        <row r="12">
          <cell r="G12">
            <v>275000</v>
          </cell>
        </row>
        <row r="14">
          <cell r="G14">
            <v>23364.485981308411</v>
          </cell>
        </row>
        <row r="15">
          <cell r="G15">
            <v>17133.956386292833</v>
          </cell>
        </row>
        <row r="16">
          <cell r="G16">
            <v>10400</v>
          </cell>
        </row>
        <row r="18">
          <cell r="G18">
            <v>186915.88785046729</v>
          </cell>
        </row>
        <row r="19">
          <cell r="G19">
            <v>12461.059190031152</v>
          </cell>
        </row>
        <row r="20">
          <cell r="G20">
            <v>6230.529595015576</v>
          </cell>
        </row>
        <row r="21">
          <cell r="G21">
            <v>3987.5389408099691</v>
          </cell>
        </row>
        <row r="22">
          <cell r="G22">
            <v>15264.797507788162</v>
          </cell>
        </row>
      </sheetData>
      <sheetData sheetId="4" refreshError="1">
        <row r="6">
          <cell r="G6">
            <v>194704.04984423675</v>
          </cell>
        </row>
        <row r="8">
          <cell r="G8">
            <v>28037.383177570093</v>
          </cell>
        </row>
        <row r="9">
          <cell r="G9">
            <v>31152.647975077882</v>
          </cell>
        </row>
        <row r="10">
          <cell r="G10">
            <v>97352.024922118377</v>
          </cell>
        </row>
        <row r="12">
          <cell r="G12">
            <v>19470.404984423676</v>
          </cell>
        </row>
        <row r="13">
          <cell r="G13">
            <v>19470.404984423676</v>
          </cell>
        </row>
        <row r="14">
          <cell r="G14">
            <v>19470.404984423676</v>
          </cell>
        </row>
      </sheetData>
      <sheetData sheetId="5" refreshError="1">
        <row r="6">
          <cell r="G6">
            <v>205607.47663551403</v>
          </cell>
        </row>
        <row r="7">
          <cell r="G7">
            <v>112149.53271028037</v>
          </cell>
        </row>
        <row r="8">
          <cell r="G8">
            <v>168224.29906542055</v>
          </cell>
        </row>
        <row r="9">
          <cell r="G9">
            <v>186915.88785046729</v>
          </cell>
        </row>
        <row r="10">
          <cell r="G10">
            <v>112149.53271028037</v>
          </cell>
        </row>
        <row r="11">
          <cell r="G11">
            <v>172684.11214953271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topLeftCell="A61" zoomScale="85" zoomScaleNormal="85" workbookViewId="0">
      <selection activeCell="C87" sqref="C87"/>
    </sheetView>
  </sheetViews>
  <sheetFormatPr defaultRowHeight="12.75" x14ac:dyDescent="0.2"/>
  <cols>
    <col min="1" max="1" width="0.7109375" customWidth="1"/>
    <col min="2" max="2" width="6.42578125" customWidth="1"/>
    <col min="3" max="3" width="73.42578125" customWidth="1"/>
    <col min="4" max="4" width="21.5703125" customWidth="1"/>
    <col min="5" max="5" width="11.85546875" customWidth="1"/>
    <col min="6" max="6" width="12.140625" customWidth="1"/>
    <col min="7" max="7" width="16.42578125" customWidth="1"/>
    <col min="8" max="8" width="16.140625" customWidth="1"/>
    <col min="9" max="9" width="16.85546875" customWidth="1"/>
    <col min="10" max="10" width="14" customWidth="1"/>
    <col min="11" max="11" width="9.5703125" customWidth="1"/>
    <col min="12" max="12" width="10.28515625" customWidth="1"/>
    <col min="13" max="13" width="23" customWidth="1"/>
  </cols>
  <sheetData>
    <row r="1" spans="1:16" ht="11.25" customHeight="1" x14ac:dyDescent="0.2"/>
    <row r="2" spans="1:16" ht="15.75" x14ac:dyDescent="0.25">
      <c r="B2" s="80" t="s">
        <v>117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6" ht="15.75" x14ac:dyDescent="0.25">
      <c r="B3" s="80" t="s">
        <v>116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6" ht="15.75" x14ac:dyDescent="0.25">
      <c r="B4" s="80" t="s">
        <v>118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6" ht="7.5" customHeight="1" x14ac:dyDescent="0.2"/>
    <row r="6" spans="1:16" s="3" customFormat="1" ht="45" customHeight="1" x14ac:dyDescent="0.2">
      <c r="A6" s="4"/>
      <c r="B6" s="81" t="s">
        <v>8</v>
      </c>
      <c r="C6" s="82" t="s">
        <v>15</v>
      </c>
      <c r="D6" s="81" t="s">
        <v>4</v>
      </c>
      <c r="E6" s="81" t="s">
        <v>10</v>
      </c>
      <c r="F6" s="81" t="s">
        <v>6</v>
      </c>
      <c r="G6" s="81" t="s">
        <v>5</v>
      </c>
      <c r="H6" s="81"/>
      <c r="I6" s="81" t="s">
        <v>11</v>
      </c>
      <c r="J6" s="81" t="s">
        <v>0</v>
      </c>
      <c r="K6" s="81"/>
      <c r="L6" s="81" t="s">
        <v>9</v>
      </c>
      <c r="M6" s="81" t="s">
        <v>1</v>
      </c>
      <c r="N6" s="2"/>
      <c r="O6" s="2"/>
      <c r="P6" s="2"/>
    </row>
    <row r="7" spans="1:16" ht="33.75" customHeight="1" x14ac:dyDescent="0.2">
      <c r="A7" s="5"/>
      <c r="B7" s="82"/>
      <c r="C7" s="83"/>
      <c r="D7" s="82"/>
      <c r="E7" s="82"/>
      <c r="F7" s="82"/>
      <c r="G7" s="7" t="s">
        <v>17</v>
      </c>
      <c r="H7" s="7" t="s">
        <v>7</v>
      </c>
      <c r="I7" s="82"/>
      <c r="J7" s="7" t="s">
        <v>2</v>
      </c>
      <c r="K7" s="7" t="s">
        <v>3</v>
      </c>
      <c r="L7" s="82"/>
      <c r="M7" s="82"/>
      <c r="N7" s="1"/>
      <c r="O7" s="1"/>
      <c r="P7" s="1"/>
    </row>
    <row r="8" spans="1:16" ht="12.95" hidden="1" customHeight="1" x14ac:dyDescent="0.2">
      <c r="A8" s="5"/>
      <c r="B8" s="8"/>
      <c r="C8" s="93" t="s">
        <v>18</v>
      </c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6" hidden="1" x14ac:dyDescent="0.2">
      <c r="A9" s="5"/>
      <c r="B9" s="6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41.25" customHeight="1" x14ac:dyDescent="0.2">
      <c r="A10" s="5"/>
      <c r="B10" s="28"/>
      <c r="C10" s="39" t="s">
        <v>33</v>
      </c>
      <c r="D10" s="40">
        <f>SUM(D11+D29+D41)</f>
        <v>10395152.647975076</v>
      </c>
      <c r="E10" s="41"/>
      <c r="F10" s="41"/>
      <c r="G10" s="30"/>
      <c r="H10" s="30"/>
      <c r="I10" s="30"/>
      <c r="J10" s="30"/>
      <c r="K10" s="30"/>
      <c r="L10" s="30"/>
      <c r="M10" s="31"/>
    </row>
    <row r="11" spans="1:16" ht="24.75" customHeight="1" x14ac:dyDescent="0.2">
      <c r="A11" s="5"/>
      <c r="B11" s="22"/>
      <c r="C11" s="27" t="s">
        <v>110</v>
      </c>
      <c r="D11" s="42">
        <f>SUM(D12:D27)</f>
        <v>1938037.3831775698</v>
      </c>
      <c r="E11" s="43"/>
      <c r="F11" s="43"/>
      <c r="G11" s="25"/>
      <c r="H11" s="25"/>
      <c r="I11" s="25"/>
      <c r="J11" s="25"/>
      <c r="K11" s="25"/>
      <c r="L11" s="25"/>
      <c r="M11" s="26"/>
    </row>
    <row r="12" spans="1:16" ht="15" customHeight="1" x14ac:dyDescent="0.2">
      <c r="A12" s="5"/>
      <c r="B12" s="6"/>
      <c r="C12" s="44" t="s">
        <v>22</v>
      </c>
      <c r="D12" s="18"/>
      <c r="E12" s="45"/>
      <c r="F12" s="17"/>
      <c r="G12" s="13"/>
      <c r="H12" s="13"/>
      <c r="I12" s="13"/>
      <c r="J12" s="13"/>
      <c r="K12" s="13"/>
      <c r="L12" s="13"/>
      <c r="M12" s="13"/>
    </row>
    <row r="13" spans="1:16" ht="15" customHeight="1" x14ac:dyDescent="0.2">
      <c r="A13" s="5"/>
      <c r="B13" s="6"/>
      <c r="C13" s="46" t="s">
        <v>23</v>
      </c>
      <c r="D13" s="47">
        <f>'[1]C1 Hub '!$G$6</f>
        <v>205607.47663551403</v>
      </c>
      <c r="E13" s="48" t="s">
        <v>19</v>
      </c>
      <c r="F13" s="17" t="s">
        <v>21</v>
      </c>
      <c r="G13" s="13">
        <v>100</v>
      </c>
      <c r="H13" s="13">
        <v>0</v>
      </c>
      <c r="I13" s="13"/>
      <c r="J13" s="13"/>
      <c r="K13" s="13"/>
      <c r="L13" s="13"/>
      <c r="M13" s="13"/>
    </row>
    <row r="14" spans="1:16" ht="15" customHeight="1" x14ac:dyDescent="0.2">
      <c r="A14" s="5"/>
      <c r="B14" s="6"/>
      <c r="C14" s="46" t="s">
        <v>24</v>
      </c>
      <c r="D14" s="47">
        <f>'[1]C1 Hub '!$G$7</f>
        <v>168224.29906542055</v>
      </c>
      <c r="E14" s="48" t="s">
        <v>19</v>
      </c>
      <c r="F14" s="17" t="s">
        <v>21</v>
      </c>
      <c r="G14" s="13">
        <v>100</v>
      </c>
      <c r="H14" s="13">
        <v>0</v>
      </c>
      <c r="I14" s="13"/>
      <c r="J14" s="13"/>
      <c r="K14" s="13"/>
      <c r="L14" s="13"/>
      <c r="M14" s="13"/>
    </row>
    <row r="15" spans="1:16" ht="15" customHeight="1" x14ac:dyDescent="0.2">
      <c r="A15" s="5"/>
      <c r="B15" s="6"/>
      <c r="C15" s="46" t="s">
        <v>25</v>
      </c>
      <c r="D15" s="47">
        <f>'[1]C1 Hub '!$G$8</f>
        <v>168224.29906542055</v>
      </c>
      <c r="E15" s="48" t="s">
        <v>19</v>
      </c>
      <c r="F15" s="17" t="s">
        <v>21</v>
      </c>
      <c r="G15" s="13">
        <v>100</v>
      </c>
      <c r="H15" s="13">
        <v>0</v>
      </c>
      <c r="I15" s="13"/>
      <c r="J15" s="13"/>
      <c r="K15" s="13"/>
      <c r="L15" s="13"/>
      <c r="M15" s="13"/>
    </row>
    <row r="16" spans="1:16" ht="15" customHeight="1" x14ac:dyDescent="0.2">
      <c r="A16" s="5"/>
      <c r="B16" s="6"/>
      <c r="C16" s="46" t="s">
        <v>31</v>
      </c>
      <c r="D16" s="47">
        <f>'[1]C1 Hub '!$G$14</f>
        <v>200000</v>
      </c>
      <c r="E16" s="48" t="s">
        <v>19</v>
      </c>
      <c r="F16" s="17" t="s">
        <v>21</v>
      </c>
      <c r="G16" s="13">
        <v>100</v>
      </c>
      <c r="H16" s="13">
        <v>0</v>
      </c>
      <c r="I16" s="13"/>
      <c r="J16" s="13"/>
      <c r="K16" s="13"/>
      <c r="L16" s="13"/>
      <c r="M16" s="13"/>
    </row>
    <row r="17" spans="1:13" ht="15" customHeight="1" x14ac:dyDescent="0.2">
      <c r="A17" s="5"/>
      <c r="B17" s="6"/>
      <c r="C17" s="49" t="s">
        <v>34</v>
      </c>
      <c r="D17" s="18"/>
      <c r="E17" s="48"/>
      <c r="F17" s="17"/>
      <c r="G17" s="13"/>
      <c r="H17" s="13"/>
      <c r="I17" s="13"/>
      <c r="J17" s="13"/>
      <c r="K17" s="13"/>
      <c r="L17" s="13"/>
      <c r="M17" s="13"/>
    </row>
    <row r="18" spans="1:13" ht="15" customHeight="1" x14ac:dyDescent="0.2">
      <c r="A18" s="5"/>
      <c r="B18" s="6"/>
      <c r="C18" s="50" t="s">
        <v>35</v>
      </c>
      <c r="D18" s="18">
        <f>'[1]C1 Hub '!$G$17</f>
        <v>77881.619937694704</v>
      </c>
      <c r="E18" s="48" t="s">
        <v>19</v>
      </c>
      <c r="F18" s="17" t="s">
        <v>21</v>
      </c>
      <c r="G18" s="13">
        <v>100</v>
      </c>
      <c r="H18" s="13">
        <v>0</v>
      </c>
      <c r="I18" s="13"/>
      <c r="J18" s="13"/>
      <c r="K18" s="13"/>
      <c r="L18" s="13"/>
      <c r="M18" s="13"/>
    </row>
    <row r="19" spans="1:13" ht="15" customHeight="1" x14ac:dyDescent="0.2">
      <c r="A19" s="5"/>
      <c r="B19" s="6"/>
      <c r="C19" s="50" t="s">
        <v>36</v>
      </c>
      <c r="D19" s="18">
        <f>'[1]C1 Hub '!$G$18</f>
        <v>168224.29906542055</v>
      </c>
      <c r="E19" s="48" t="s">
        <v>19</v>
      </c>
      <c r="F19" s="17" t="s">
        <v>21</v>
      </c>
      <c r="G19" s="13">
        <v>100</v>
      </c>
      <c r="H19" s="13">
        <v>0</v>
      </c>
      <c r="I19" s="13"/>
      <c r="J19" s="13"/>
      <c r="K19" s="13"/>
      <c r="L19" s="13"/>
      <c r="M19" s="13"/>
    </row>
    <row r="20" spans="1:13" ht="15" customHeight="1" x14ac:dyDescent="0.2">
      <c r="A20" s="5"/>
      <c r="B20" s="6"/>
      <c r="C20" s="50" t="s">
        <v>37</v>
      </c>
      <c r="D20" s="18">
        <f>'[1]C1 Hub '!$G$19</f>
        <v>151666.66666666666</v>
      </c>
      <c r="E20" s="48" t="s">
        <v>19</v>
      </c>
      <c r="F20" s="17" t="s">
        <v>21</v>
      </c>
      <c r="G20" s="13">
        <v>100</v>
      </c>
      <c r="H20" s="13">
        <v>0</v>
      </c>
      <c r="I20" s="13"/>
      <c r="J20" s="13"/>
      <c r="K20" s="13"/>
      <c r="L20" s="13"/>
      <c r="M20" s="13"/>
    </row>
    <row r="21" spans="1:13" ht="15" customHeight="1" x14ac:dyDescent="0.2">
      <c r="A21" s="5"/>
      <c r="B21" s="6"/>
      <c r="C21" s="51" t="s">
        <v>40</v>
      </c>
      <c r="D21" s="18">
        <f>'[1]C1 Hub '!$G$24</f>
        <v>151401.86915887852</v>
      </c>
      <c r="E21" s="48" t="s">
        <v>19</v>
      </c>
      <c r="F21" s="17" t="s">
        <v>21</v>
      </c>
      <c r="G21" s="13">
        <v>100</v>
      </c>
      <c r="H21" s="13">
        <v>0</v>
      </c>
      <c r="I21" s="13"/>
      <c r="J21" s="13"/>
      <c r="K21" s="13"/>
      <c r="L21" s="13"/>
      <c r="M21" s="13"/>
    </row>
    <row r="22" spans="1:13" ht="15" customHeight="1" x14ac:dyDescent="0.2">
      <c r="A22" s="5"/>
      <c r="B22" s="6"/>
      <c r="C22" s="52" t="s">
        <v>41</v>
      </c>
      <c r="D22" s="18"/>
      <c r="E22" s="48"/>
      <c r="F22" s="17"/>
      <c r="G22" s="13"/>
      <c r="H22" s="13"/>
      <c r="I22" s="13"/>
      <c r="J22" s="13"/>
      <c r="K22" s="13"/>
      <c r="L22" s="13"/>
      <c r="M22" s="13"/>
    </row>
    <row r="23" spans="1:13" ht="15" customHeight="1" x14ac:dyDescent="0.2">
      <c r="A23" s="5"/>
      <c r="B23" s="6"/>
      <c r="C23" s="53" t="s">
        <v>42</v>
      </c>
      <c r="D23" s="18">
        <f>'[1]C1 Hub '!$G$26</f>
        <v>261682.24299065419</v>
      </c>
      <c r="E23" s="48" t="s">
        <v>19</v>
      </c>
      <c r="F23" s="17" t="s">
        <v>21</v>
      </c>
      <c r="G23" s="13">
        <v>100</v>
      </c>
      <c r="H23" s="13">
        <v>0</v>
      </c>
      <c r="I23" s="13"/>
      <c r="J23" s="13"/>
      <c r="K23" s="13"/>
      <c r="L23" s="13"/>
      <c r="M23" s="13"/>
    </row>
    <row r="24" spans="1:13" ht="15" customHeight="1" x14ac:dyDescent="0.2">
      <c r="A24" s="5"/>
      <c r="B24" s="6"/>
      <c r="C24" s="53" t="s">
        <v>45</v>
      </c>
      <c r="D24" s="18">
        <f>'[1]C1 Hub '!$G$29</f>
        <v>46728.971962616823</v>
      </c>
      <c r="E24" s="48" t="s">
        <v>19</v>
      </c>
      <c r="F24" s="17" t="s">
        <v>21</v>
      </c>
      <c r="G24" s="13">
        <v>100</v>
      </c>
      <c r="H24" s="13">
        <v>0</v>
      </c>
      <c r="I24" s="13"/>
      <c r="J24" s="13"/>
      <c r="K24" s="13"/>
      <c r="L24" s="13"/>
      <c r="M24" s="13"/>
    </row>
    <row r="25" spans="1:13" ht="15" customHeight="1" x14ac:dyDescent="0.2">
      <c r="A25" s="5"/>
      <c r="B25" s="6"/>
      <c r="C25" s="53" t="s">
        <v>46</v>
      </c>
      <c r="D25" s="18">
        <f>'[1]C1 Hub '!$G$30</f>
        <v>23364.485981308411</v>
      </c>
      <c r="E25" s="48" t="s">
        <v>19</v>
      </c>
      <c r="F25" s="17" t="s">
        <v>21</v>
      </c>
      <c r="G25" s="13">
        <v>100</v>
      </c>
      <c r="H25" s="13">
        <v>0</v>
      </c>
      <c r="I25" s="13"/>
      <c r="J25" s="13"/>
      <c r="K25" s="13"/>
      <c r="L25" s="13"/>
      <c r="M25" s="13"/>
    </row>
    <row r="26" spans="1:13" ht="15" customHeight="1" x14ac:dyDescent="0.2">
      <c r="A26" s="5"/>
      <c r="B26" s="6"/>
      <c r="C26" s="53" t="s">
        <v>47</v>
      </c>
      <c r="D26" s="18">
        <f>'[1]C1 Hub '!$G$31</f>
        <v>101246.10591900312</v>
      </c>
      <c r="E26" s="48" t="s">
        <v>19</v>
      </c>
      <c r="F26" s="17" t="s">
        <v>21</v>
      </c>
      <c r="G26" s="13">
        <v>100</v>
      </c>
      <c r="H26" s="13">
        <v>0</v>
      </c>
      <c r="I26" s="13"/>
      <c r="J26" s="13"/>
      <c r="K26" s="13"/>
      <c r="L26" s="13"/>
      <c r="M26" s="13"/>
    </row>
    <row r="27" spans="1:13" ht="15" customHeight="1" x14ac:dyDescent="0.2">
      <c r="A27" s="5"/>
      <c r="B27" s="6"/>
      <c r="C27" s="53" t="s">
        <v>50</v>
      </c>
      <c r="D27" s="18">
        <f>'[1]C1 Hub '!$G$34</f>
        <v>213785.04672897197</v>
      </c>
      <c r="E27" s="48" t="s">
        <v>19</v>
      </c>
      <c r="F27" s="17" t="s">
        <v>21</v>
      </c>
      <c r="G27" s="13">
        <v>100</v>
      </c>
      <c r="H27" s="13">
        <v>0</v>
      </c>
      <c r="I27" s="13"/>
      <c r="J27" s="13"/>
      <c r="K27" s="13"/>
      <c r="L27" s="13"/>
      <c r="M27" s="13"/>
    </row>
    <row r="28" spans="1:13" s="12" customFormat="1" ht="15" customHeight="1" x14ac:dyDescent="0.2">
      <c r="A28" s="10"/>
      <c r="B28" s="11"/>
      <c r="C28" s="53"/>
      <c r="D28" s="54"/>
      <c r="E28" s="55"/>
      <c r="F28" s="35"/>
      <c r="G28" s="16"/>
      <c r="H28" s="16"/>
      <c r="I28" s="16"/>
      <c r="J28" s="16"/>
      <c r="K28" s="16"/>
      <c r="L28" s="16"/>
      <c r="M28" s="16"/>
    </row>
    <row r="29" spans="1:13" ht="27.75" customHeight="1" x14ac:dyDescent="0.2">
      <c r="A29" s="5"/>
      <c r="B29" s="22"/>
      <c r="C29" s="34" t="s">
        <v>112</v>
      </c>
      <c r="D29" s="56">
        <f>SUM(D30:D40)</f>
        <v>2282037.3831775701</v>
      </c>
      <c r="E29" s="57"/>
      <c r="F29" s="34"/>
      <c r="G29" s="23"/>
      <c r="H29" s="23"/>
      <c r="I29" s="23"/>
      <c r="J29" s="23"/>
      <c r="K29" s="23"/>
      <c r="L29" s="23"/>
      <c r="M29" s="23"/>
    </row>
    <row r="30" spans="1:13" ht="15" customHeight="1" x14ac:dyDescent="0.2">
      <c r="A30" s="5"/>
      <c r="B30" s="6"/>
      <c r="C30" s="52" t="s">
        <v>22</v>
      </c>
      <c r="D30" s="47"/>
      <c r="E30" s="48"/>
      <c r="F30" s="17"/>
      <c r="G30" s="13"/>
      <c r="H30" s="13"/>
      <c r="I30" s="13"/>
      <c r="J30" s="13"/>
      <c r="K30" s="13"/>
      <c r="L30" s="13"/>
      <c r="M30" s="13"/>
    </row>
    <row r="31" spans="1:13" ht="15" customHeight="1" x14ac:dyDescent="0.2">
      <c r="A31" s="5"/>
      <c r="B31" s="6"/>
      <c r="C31" s="46" t="s">
        <v>26</v>
      </c>
      <c r="D31" s="47">
        <f>'[1]C1 Hub '!$G$9</f>
        <v>84112.149532710275</v>
      </c>
      <c r="E31" s="48" t="s">
        <v>113</v>
      </c>
      <c r="F31" s="17" t="s">
        <v>21</v>
      </c>
      <c r="G31" s="13">
        <v>100</v>
      </c>
      <c r="H31" s="13">
        <v>0</v>
      </c>
      <c r="I31" s="13"/>
      <c r="J31" s="13"/>
      <c r="K31" s="13"/>
      <c r="L31" s="13"/>
      <c r="M31" s="13"/>
    </row>
    <row r="32" spans="1:13" ht="15" customHeight="1" x14ac:dyDescent="0.2">
      <c r="A32" s="5"/>
      <c r="B32" s="6"/>
      <c r="C32" s="46" t="s">
        <v>27</v>
      </c>
      <c r="D32" s="47">
        <f>'[1]C1 Hub '!$G$10</f>
        <v>125000</v>
      </c>
      <c r="E32" s="48" t="s">
        <v>115</v>
      </c>
      <c r="F32" s="17" t="s">
        <v>21</v>
      </c>
      <c r="G32" s="13">
        <v>100</v>
      </c>
      <c r="H32" s="13">
        <v>0</v>
      </c>
      <c r="I32" s="13"/>
      <c r="J32" s="13"/>
      <c r="K32" s="13"/>
      <c r="L32" s="13"/>
      <c r="M32" s="13"/>
    </row>
    <row r="33" spans="1:13" ht="15" customHeight="1" x14ac:dyDescent="0.2">
      <c r="A33" s="5"/>
      <c r="B33" s="6"/>
      <c r="C33" s="46" t="s">
        <v>28</v>
      </c>
      <c r="D33" s="47">
        <f>'[1]C1 Hub '!$G$11</f>
        <v>14953.271028037383</v>
      </c>
      <c r="E33" s="48" t="s">
        <v>115</v>
      </c>
      <c r="F33" s="17" t="s">
        <v>21</v>
      </c>
      <c r="G33" s="13">
        <v>100</v>
      </c>
      <c r="H33" s="13">
        <v>0</v>
      </c>
      <c r="I33" s="13"/>
      <c r="J33" s="13"/>
      <c r="K33" s="13"/>
      <c r="L33" s="13"/>
      <c r="M33" s="13"/>
    </row>
    <row r="34" spans="1:13" ht="15" customHeight="1" x14ac:dyDescent="0.2">
      <c r="A34" s="5"/>
      <c r="B34" s="6"/>
      <c r="C34" s="46" t="s">
        <v>32</v>
      </c>
      <c r="D34" s="47">
        <f>'[1]C1 Hub '!$G$15</f>
        <v>53000</v>
      </c>
      <c r="E34" s="48" t="s">
        <v>115</v>
      </c>
      <c r="F34" s="17" t="s">
        <v>21</v>
      </c>
      <c r="G34" s="13">
        <v>100</v>
      </c>
      <c r="H34" s="13">
        <v>0</v>
      </c>
      <c r="I34" s="13"/>
      <c r="J34" s="13"/>
      <c r="K34" s="13"/>
      <c r="L34" s="13"/>
      <c r="M34" s="13"/>
    </row>
    <row r="35" spans="1:13" ht="15" customHeight="1" x14ac:dyDescent="0.2">
      <c r="A35" s="5"/>
      <c r="B35" s="6"/>
      <c r="C35" s="49" t="s">
        <v>34</v>
      </c>
      <c r="D35" s="18"/>
      <c r="E35" s="48"/>
      <c r="F35" s="17"/>
      <c r="G35" s="13"/>
      <c r="H35" s="13"/>
      <c r="I35" s="13"/>
      <c r="J35" s="13"/>
      <c r="K35" s="13"/>
      <c r="L35" s="13"/>
      <c r="M35" s="13"/>
    </row>
    <row r="36" spans="1:13" ht="15" customHeight="1" x14ac:dyDescent="0.2">
      <c r="A36" s="5"/>
      <c r="B36" s="6"/>
      <c r="C36" s="51" t="s">
        <v>38</v>
      </c>
      <c r="D36" s="18">
        <f>'[1]C1 Hub '!$G$20</f>
        <v>1400000</v>
      </c>
      <c r="E36" s="48" t="s">
        <v>114</v>
      </c>
      <c r="F36" s="17" t="s">
        <v>21</v>
      </c>
      <c r="G36" s="13">
        <v>100</v>
      </c>
      <c r="H36" s="13">
        <v>0</v>
      </c>
      <c r="I36" s="13"/>
      <c r="J36" s="13"/>
      <c r="K36" s="13"/>
      <c r="L36" s="13"/>
      <c r="M36" s="13"/>
    </row>
    <row r="37" spans="1:13" ht="15" customHeight="1" x14ac:dyDescent="0.2">
      <c r="A37" s="5"/>
      <c r="B37" s="6"/>
      <c r="C37" s="51" t="s">
        <v>39</v>
      </c>
      <c r="D37" s="18">
        <f>'[1]C1 Hub '!$G$21</f>
        <v>276000</v>
      </c>
      <c r="E37" s="48" t="s">
        <v>115</v>
      </c>
      <c r="F37" s="17" t="s">
        <v>21</v>
      </c>
      <c r="G37" s="13">
        <v>100</v>
      </c>
      <c r="H37" s="13">
        <v>0</v>
      </c>
      <c r="I37" s="13"/>
      <c r="J37" s="13"/>
      <c r="K37" s="13"/>
      <c r="L37" s="13"/>
      <c r="M37" s="13"/>
    </row>
    <row r="38" spans="1:13" ht="15" customHeight="1" x14ac:dyDescent="0.2">
      <c r="A38" s="5"/>
      <c r="B38" s="6"/>
      <c r="C38" s="51" t="s">
        <v>28</v>
      </c>
      <c r="D38" s="18">
        <f>'[1]C1 Hub '!$G$23</f>
        <v>17445.482866043614</v>
      </c>
      <c r="E38" s="48" t="s">
        <v>113</v>
      </c>
      <c r="F38" s="17" t="s">
        <v>21</v>
      </c>
      <c r="G38" s="13">
        <v>100</v>
      </c>
      <c r="H38" s="13">
        <v>0</v>
      </c>
      <c r="I38" s="13"/>
      <c r="J38" s="13"/>
      <c r="K38" s="13"/>
      <c r="L38" s="13"/>
      <c r="M38" s="13"/>
    </row>
    <row r="39" spans="1:13" ht="15" customHeight="1" x14ac:dyDescent="0.2">
      <c r="A39" s="5"/>
      <c r="B39" s="6"/>
      <c r="C39" s="52" t="s">
        <v>41</v>
      </c>
      <c r="D39" s="18"/>
      <c r="E39" s="48"/>
      <c r="F39" s="17"/>
      <c r="G39" s="13"/>
      <c r="H39" s="13"/>
      <c r="I39" s="13"/>
      <c r="J39" s="13"/>
      <c r="K39" s="13"/>
      <c r="L39" s="13"/>
      <c r="M39" s="13"/>
    </row>
    <row r="40" spans="1:13" ht="15" customHeight="1" x14ac:dyDescent="0.2">
      <c r="A40" s="5"/>
      <c r="B40" s="6"/>
      <c r="C40" s="53" t="s">
        <v>51</v>
      </c>
      <c r="D40" s="18">
        <f>'[1]C1 Hub '!$G$35</f>
        <v>311526.47975077882</v>
      </c>
      <c r="E40" s="48" t="s">
        <v>114</v>
      </c>
      <c r="F40" s="17" t="s">
        <v>21</v>
      </c>
      <c r="G40" s="13">
        <v>100</v>
      </c>
      <c r="H40" s="13">
        <v>0</v>
      </c>
      <c r="I40" s="13"/>
      <c r="J40" s="13"/>
      <c r="K40" s="13"/>
      <c r="L40" s="13"/>
      <c r="M40" s="13"/>
    </row>
    <row r="41" spans="1:13" ht="30.75" customHeight="1" x14ac:dyDescent="0.2">
      <c r="A41" s="5"/>
      <c r="B41" s="24"/>
      <c r="C41" s="34" t="s">
        <v>111</v>
      </c>
      <c r="D41" s="56">
        <f>SUM(D42:D52)</f>
        <v>6175077.8816199368</v>
      </c>
      <c r="E41" s="57"/>
      <c r="F41" s="34"/>
      <c r="G41" s="23"/>
      <c r="H41" s="23"/>
      <c r="I41" s="23"/>
      <c r="J41" s="23"/>
      <c r="K41" s="23"/>
      <c r="L41" s="23"/>
      <c r="M41" s="23"/>
    </row>
    <row r="42" spans="1:13" ht="15" customHeight="1" x14ac:dyDescent="0.2">
      <c r="A42" s="5"/>
      <c r="B42" s="6"/>
      <c r="C42" s="52" t="s">
        <v>22</v>
      </c>
      <c r="D42" s="47"/>
      <c r="E42" s="48"/>
      <c r="F42" s="17"/>
      <c r="G42" s="13"/>
      <c r="H42" s="13"/>
      <c r="I42" s="13"/>
      <c r="J42" s="13"/>
      <c r="K42" s="13"/>
      <c r="L42" s="13"/>
      <c r="M42" s="13"/>
    </row>
    <row r="43" spans="1:13" ht="15" customHeight="1" x14ac:dyDescent="0.2">
      <c r="A43" s="5"/>
      <c r="B43" s="6"/>
      <c r="C43" s="46" t="s">
        <v>29</v>
      </c>
      <c r="D43" s="47">
        <f>'[1]C1 Hub '!$G$12</f>
        <v>15576.323987538941</v>
      </c>
      <c r="E43" s="48" t="s">
        <v>115</v>
      </c>
      <c r="F43" s="17" t="s">
        <v>21</v>
      </c>
      <c r="G43" s="13">
        <v>100</v>
      </c>
      <c r="H43" s="13">
        <v>0</v>
      </c>
      <c r="I43" s="13"/>
      <c r="J43" s="13"/>
      <c r="K43" s="13"/>
      <c r="L43" s="13"/>
      <c r="M43" s="13"/>
    </row>
    <row r="44" spans="1:13" ht="15" customHeight="1" x14ac:dyDescent="0.2">
      <c r="A44" s="5"/>
      <c r="B44" s="6"/>
      <c r="C44" s="46" t="s">
        <v>30</v>
      </c>
      <c r="D44" s="47">
        <f>'[1]C1 Hub '!$G$13</f>
        <v>18691.58878504673</v>
      </c>
      <c r="E44" s="48" t="s">
        <v>115</v>
      </c>
      <c r="F44" s="17" t="s">
        <v>21</v>
      </c>
      <c r="G44" s="13">
        <v>100</v>
      </c>
      <c r="H44" s="13">
        <v>0</v>
      </c>
      <c r="I44" s="13"/>
      <c r="J44" s="13"/>
      <c r="K44" s="13"/>
      <c r="L44" s="13"/>
      <c r="M44" s="13"/>
    </row>
    <row r="45" spans="1:13" ht="15" customHeight="1" x14ac:dyDescent="0.2">
      <c r="A45" s="5"/>
      <c r="B45" s="6"/>
      <c r="C45" s="49" t="s">
        <v>34</v>
      </c>
      <c r="D45" s="18"/>
      <c r="E45" s="48"/>
      <c r="F45" s="17"/>
      <c r="G45" s="13"/>
      <c r="H45" s="13"/>
      <c r="I45" s="13"/>
      <c r="J45" s="13"/>
      <c r="K45" s="13"/>
      <c r="L45" s="13"/>
      <c r="M45" s="13"/>
    </row>
    <row r="46" spans="1:13" ht="15" customHeight="1" x14ac:dyDescent="0.2">
      <c r="A46" s="5"/>
      <c r="B46" s="6"/>
      <c r="C46" s="51" t="s">
        <v>30</v>
      </c>
      <c r="D46" s="18">
        <f>'[1]C1 Hub '!$G$22</f>
        <v>34890.965732087228</v>
      </c>
      <c r="E46" s="48" t="s">
        <v>115</v>
      </c>
      <c r="F46" s="17" t="s">
        <v>21</v>
      </c>
      <c r="G46" s="13">
        <v>100</v>
      </c>
      <c r="H46" s="13">
        <v>0</v>
      </c>
      <c r="I46" s="13"/>
      <c r="J46" s="13"/>
      <c r="K46" s="13"/>
      <c r="L46" s="13"/>
      <c r="M46" s="13"/>
    </row>
    <row r="47" spans="1:13" ht="15" customHeight="1" x14ac:dyDescent="0.2">
      <c r="A47" s="5"/>
      <c r="B47" s="6"/>
      <c r="C47" s="52" t="s">
        <v>41</v>
      </c>
      <c r="D47" s="18"/>
      <c r="E47" s="48"/>
      <c r="F47" s="17"/>
      <c r="G47" s="13"/>
      <c r="H47" s="13"/>
      <c r="I47" s="13"/>
      <c r="J47" s="13"/>
      <c r="K47" s="13"/>
      <c r="L47" s="13"/>
      <c r="M47" s="13"/>
    </row>
    <row r="48" spans="1:13" ht="15" customHeight="1" x14ac:dyDescent="0.2">
      <c r="A48" s="5"/>
      <c r="B48" s="6"/>
      <c r="C48" s="53" t="s">
        <v>43</v>
      </c>
      <c r="D48" s="18">
        <f>'[1]C1 Hub '!$G$27</f>
        <v>1345794.3925233644</v>
      </c>
      <c r="E48" s="48"/>
      <c r="F48" s="17" t="s">
        <v>21</v>
      </c>
      <c r="G48" s="13">
        <v>100</v>
      </c>
      <c r="H48" s="13">
        <v>0</v>
      </c>
      <c r="I48" s="13"/>
      <c r="J48" s="13"/>
      <c r="K48" s="13"/>
      <c r="L48" s="13"/>
      <c r="M48" s="13"/>
    </row>
    <row r="49" spans="1:13" ht="15" customHeight="1" x14ac:dyDescent="0.2">
      <c r="A49" s="5"/>
      <c r="B49" s="6"/>
      <c r="C49" s="53" t="s">
        <v>44</v>
      </c>
      <c r="D49" s="18">
        <f>'[1]C1 Hub '!$G$28</f>
        <v>3327102.8037383179</v>
      </c>
      <c r="E49" s="48"/>
      <c r="F49" s="17" t="s">
        <v>21</v>
      </c>
      <c r="G49" s="13">
        <v>100</v>
      </c>
      <c r="H49" s="13">
        <v>0</v>
      </c>
      <c r="I49" s="13"/>
      <c r="J49" s="13"/>
      <c r="K49" s="13"/>
      <c r="L49" s="13"/>
      <c r="M49" s="13"/>
    </row>
    <row r="50" spans="1:13" ht="15" customHeight="1" x14ac:dyDescent="0.2">
      <c r="A50" s="5"/>
      <c r="B50" s="6"/>
      <c r="C50" s="53" t="s">
        <v>48</v>
      </c>
      <c r="D50" s="18">
        <f>'[1]C1 Hub '!$G$32</f>
        <v>498442.36760124611</v>
      </c>
      <c r="E50" s="48" t="s">
        <v>114</v>
      </c>
      <c r="F50" s="17" t="s">
        <v>21</v>
      </c>
      <c r="G50" s="13">
        <v>100</v>
      </c>
      <c r="H50" s="13">
        <v>0</v>
      </c>
      <c r="I50" s="13"/>
      <c r="J50" s="13"/>
      <c r="K50" s="13"/>
      <c r="L50" s="13"/>
      <c r="M50" s="13"/>
    </row>
    <row r="51" spans="1:13" ht="15" customHeight="1" x14ac:dyDescent="0.2">
      <c r="A51" s="5"/>
      <c r="B51" s="6"/>
      <c r="C51" s="53" t="s">
        <v>49</v>
      </c>
      <c r="D51" s="18">
        <f>'[1]C1 Hub '!$G$33</f>
        <v>934579.43925233651</v>
      </c>
      <c r="E51" s="48" t="s">
        <v>114</v>
      </c>
      <c r="F51" s="17" t="s">
        <v>21</v>
      </c>
      <c r="G51" s="13">
        <v>100</v>
      </c>
      <c r="H51" s="13">
        <v>0</v>
      </c>
      <c r="I51" s="13"/>
      <c r="J51" s="13"/>
      <c r="K51" s="13"/>
      <c r="L51" s="13"/>
      <c r="M51" s="13"/>
    </row>
    <row r="52" spans="1:13" ht="15" customHeight="1" x14ac:dyDescent="0.2">
      <c r="A52" s="5"/>
      <c r="B52" s="6"/>
      <c r="C52" s="35"/>
      <c r="D52" s="18"/>
      <c r="E52" s="48"/>
      <c r="F52" s="17"/>
      <c r="G52" s="13"/>
      <c r="H52" s="13"/>
      <c r="I52" s="13"/>
      <c r="J52" s="13"/>
      <c r="K52" s="13"/>
      <c r="L52" s="13"/>
      <c r="M52" s="13"/>
    </row>
    <row r="53" spans="1:13" ht="28.5" customHeight="1" x14ac:dyDescent="0.2">
      <c r="A53" s="5"/>
      <c r="B53" s="28"/>
      <c r="C53" s="58" t="s">
        <v>52</v>
      </c>
      <c r="D53" s="59">
        <f>SUM(D54+D65+D80)</f>
        <v>5160877.2585669775</v>
      </c>
      <c r="E53" s="60"/>
      <c r="F53" s="61"/>
      <c r="G53" s="29"/>
      <c r="H53" s="29"/>
      <c r="I53" s="29"/>
      <c r="J53" s="29"/>
      <c r="K53" s="29"/>
      <c r="L53" s="29"/>
      <c r="M53" s="29"/>
    </row>
    <row r="54" spans="1:13" ht="27" customHeight="1" x14ac:dyDescent="0.2">
      <c r="A54" s="5"/>
      <c r="B54" s="22"/>
      <c r="C54" s="34" t="s">
        <v>110</v>
      </c>
      <c r="D54" s="62">
        <f>SUM(D55:D64)</f>
        <v>1320903.426791277</v>
      </c>
      <c r="E54" s="63"/>
      <c r="F54" s="64"/>
      <c r="G54" s="21"/>
      <c r="H54" s="21"/>
      <c r="I54" s="21"/>
      <c r="J54" s="21"/>
      <c r="K54" s="21"/>
      <c r="L54" s="21"/>
      <c r="M54" s="21"/>
    </row>
    <row r="55" spans="1:13" ht="15" customHeight="1" x14ac:dyDescent="0.2">
      <c r="A55" s="5"/>
      <c r="B55" s="6"/>
      <c r="C55" s="65" t="s">
        <v>53</v>
      </c>
      <c r="D55" s="18"/>
      <c r="E55" s="48"/>
      <c r="F55" s="17"/>
      <c r="G55" s="13"/>
      <c r="H55" s="13"/>
      <c r="I55" s="13"/>
      <c r="J55" s="13"/>
      <c r="K55" s="13"/>
      <c r="L55" s="13"/>
      <c r="M55" s="13"/>
    </row>
    <row r="56" spans="1:13" ht="15" customHeight="1" x14ac:dyDescent="0.2">
      <c r="A56" s="5"/>
      <c r="B56" s="6"/>
      <c r="C56" s="66" t="s">
        <v>54</v>
      </c>
      <c r="D56" s="18">
        <f>'[1]C2 Promotion'!$G$6</f>
        <v>62305.295950155763</v>
      </c>
      <c r="E56" s="48" t="s">
        <v>19</v>
      </c>
      <c r="F56" s="17" t="s">
        <v>21</v>
      </c>
      <c r="G56" s="13">
        <v>100</v>
      </c>
      <c r="H56" s="13">
        <v>0</v>
      </c>
      <c r="I56" s="13"/>
      <c r="J56" s="13"/>
      <c r="K56" s="13"/>
      <c r="L56" s="13"/>
      <c r="M56" s="13"/>
    </row>
    <row r="57" spans="1:13" ht="15" customHeight="1" x14ac:dyDescent="0.2">
      <c r="A57" s="5"/>
      <c r="B57" s="6"/>
      <c r="C57" s="66" t="s">
        <v>56</v>
      </c>
      <c r="D57" s="18">
        <f>'[1]C2 Promotion'!$G$8</f>
        <v>60000</v>
      </c>
      <c r="E57" s="48" t="s">
        <v>19</v>
      </c>
      <c r="F57" s="17" t="s">
        <v>21</v>
      </c>
      <c r="G57" s="13">
        <v>100</v>
      </c>
      <c r="H57" s="13">
        <v>0</v>
      </c>
      <c r="I57" s="13"/>
      <c r="J57" s="13"/>
      <c r="K57" s="13"/>
      <c r="L57" s="13"/>
      <c r="M57" s="13"/>
    </row>
    <row r="58" spans="1:13" ht="15" customHeight="1" x14ac:dyDescent="0.2">
      <c r="A58" s="5"/>
      <c r="B58" s="6"/>
      <c r="C58" s="66" t="s">
        <v>57</v>
      </c>
      <c r="D58" s="18">
        <f>'[1]C2 Promotion'!$G$9</f>
        <v>280373.83177570096</v>
      </c>
      <c r="E58" s="48" t="s">
        <v>19</v>
      </c>
      <c r="F58" s="17" t="s">
        <v>21</v>
      </c>
      <c r="G58" s="13">
        <v>100</v>
      </c>
      <c r="H58" s="13">
        <v>0</v>
      </c>
      <c r="I58" s="13"/>
      <c r="J58" s="13"/>
      <c r="K58" s="13"/>
      <c r="L58" s="13"/>
      <c r="M58" s="13"/>
    </row>
    <row r="59" spans="1:13" ht="15" customHeight="1" x14ac:dyDescent="0.2">
      <c r="A59" s="5"/>
      <c r="B59" s="6"/>
      <c r="C59" s="66" t="s">
        <v>58</v>
      </c>
      <c r="D59" s="18">
        <f>'[1]C2 Promotion'!$G$10</f>
        <v>112149.53271028037</v>
      </c>
      <c r="E59" s="48" t="s">
        <v>19</v>
      </c>
      <c r="F59" s="17" t="s">
        <v>21</v>
      </c>
      <c r="G59" s="13">
        <v>100</v>
      </c>
      <c r="H59" s="13">
        <v>0</v>
      </c>
      <c r="I59" s="13"/>
      <c r="J59" s="13"/>
      <c r="K59" s="13"/>
      <c r="L59" s="13"/>
      <c r="M59" s="13"/>
    </row>
    <row r="60" spans="1:13" ht="15" customHeight="1" x14ac:dyDescent="0.2">
      <c r="A60" s="5"/>
      <c r="B60" s="6"/>
      <c r="C60" s="65" t="s">
        <v>60</v>
      </c>
      <c r="D60" s="18"/>
      <c r="E60" s="48"/>
      <c r="F60" s="17"/>
      <c r="G60" s="13"/>
      <c r="H60" s="13"/>
      <c r="I60" s="13"/>
      <c r="J60" s="13"/>
      <c r="K60" s="13"/>
      <c r="L60" s="13"/>
      <c r="M60" s="13"/>
    </row>
    <row r="61" spans="1:13" ht="15" customHeight="1" x14ac:dyDescent="0.2">
      <c r="A61" s="5"/>
      <c r="B61" s="6"/>
      <c r="C61" s="66" t="s">
        <v>61</v>
      </c>
      <c r="D61" s="18">
        <f>'[1]C2 Promotion'!$G$13</f>
        <v>623052.95950155763</v>
      </c>
      <c r="E61" s="48" t="s">
        <v>19</v>
      </c>
      <c r="F61" s="17" t="s">
        <v>21</v>
      </c>
      <c r="G61" s="13">
        <v>100</v>
      </c>
      <c r="H61" s="13">
        <v>0</v>
      </c>
      <c r="I61" s="13"/>
      <c r="J61" s="13"/>
      <c r="K61" s="13"/>
      <c r="L61" s="13"/>
      <c r="M61" s="13"/>
    </row>
    <row r="62" spans="1:13" ht="15" customHeight="1" x14ac:dyDescent="0.2">
      <c r="A62" s="5"/>
      <c r="B62" s="6"/>
      <c r="C62" s="66" t="s">
        <v>64</v>
      </c>
      <c r="D62" s="18">
        <f>'[1]C2 Promotion'!$G$16</f>
        <v>116822.42990654206</v>
      </c>
      <c r="E62" s="48" t="s">
        <v>19</v>
      </c>
      <c r="F62" s="17" t="s">
        <v>21</v>
      </c>
      <c r="G62" s="13">
        <v>100</v>
      </c>
      <c r="H62" s="13">
        <v>0</v>
      </c>
      <c r="I62" s="13"/>
      <c r="J62" s="13"/>
      <c r="K62" s="13"/>
      <c r="L62" s="13"/>
      <c r="M62" s="13"/>
    </row>
    <row r="63" spans="1:13" ht="15" customHeight="1" x14ac:dyDescent="0.2">
      <c r="A63" s="5"/>
      <c r="B63" s="6"/>
      <c r="C63" s="67" t="s">
        <v>69</v>
      </c>
      <c r="D63" s="18"/>
      <c r="E63" s="48"/>
      <c r="F63" s="17"/>
      <c r="G63" s="13"/>
      <c r="H63" s="13"/>
      <c r="I63" s="13"/>
      <c r="J63" s="13"/>
      <c r="K63" s="13"/>
      <c r="L63" s="13"/>
      <c r="M63" s="13"/>
    </row>
    <row r="64" spans="1:13" ht="15" customHeight="1" x14ac:dyDescent="0.2">
      <c r="A64" s="5"/>
      <c r="B64" s="6"/>
      <c r="C64" s="68" t="s">
        <v>70</v>
      </c>
      <c r="D64" s="18">
        <f>'[1]C2 Promotion'!$G$22</f>
        <v>66199.376947040495</v>
      </c>
      <c r="E64" s="48" t="s">
        <v>19</v>
      </c>
      <c r="F64" s="17" t="s">
        <v>21</v>
      </c>
      <c r="G64" s="13">
        <v>100</v>
      </c>
      <c r="H64" s="13"/>
      <c r="I64" s="13"/>
      <c r="J64" s="13"/>
      <c r="K64" s="13"/>
      <c r="L64" s="13"/>
      <c r="M64" s="13"/>
    </row>
    <row r="65" spans="1:13" ht="27" customHeight="1" x14ac:dyDescent="0.2">
      <c r="A65" s="5"/>
      <c r="B65" s="22"/>
      <c r="C65" s="34" t="s">
        <v>112</v>
      </c>
      <c r="D65" s="62">
        <f>SUM(D66:D79)</f>
        <v>3377357.0093457941</v>
      </c>
      <c r="E65" s="63"/>
      <c r="F65" s="64"/>
      <c r="G65" s="21"/>
      <c r="H65" s="21"/>
      <c r="I65" s="21"/>
      <c r="J65" s="21"/>
      <c r="K65" s="21"/>
      <c r="L65" s="21"/>
      <c r="M65" s="21"/>
    </row>
    <row r="66" spans="1:13" ht="15" customHeight="1" x14ac:dyDescent="0.2">
      <c r="A66" s="5"/>
      <c r="B66" s="6"/>
      <c r="C66" s="65" t="s">
        <v>53</v>
      </c>
      <c r="D66" s="18"/>
      <c r="E66" s="48"/>
      <c r="F66" s="17"/>
      <c r="G66" s="13"/>
      <c r="H66" s="13"/>
      <c r="I66" s="13"/>
      <c r="J66" s="13"/>
      <c r="K66" s="13"/>
      <c r="L66" s="13"/>
      <c r="M66" s="13"/>
    </row>
    <row r="67" spans="1:13" ht="15" customHeight="1" x14ac:dyDescent="0.2">
      <c r="A67" s="5"/>
      <c r="B67" s="6"/>
      <c r="C67" s="66" t="s">
        <v>59</v>
      </c>
      <c r="D67" s="18">
        <f>'[1]C2 Promotion'!$G$11</f>
        <v>74766.355140186919</v>
      </c>
      <c r="E67" s="48" t="s">
        <v>115</v>
      </c>
      <c r="F67" s="17" t="s">
        <v>21</v>
      </c>
      <c r="G67" s="13">
        <v>100</v>
      </c>
      <c r="H67" s="13">
        <v>0</v>
      </c>
      <c r="I67" s="13"/>
      <c r="J67" s="13"/>
      <c r="K67" s="13"/>
      <c r="L67" s="13"/>
      <c r="M67" s="13"/>
    </row>
    <row r="68" spans="1:13" ht="15" customHeight="1" x14ac:dyDescent="0.2">
      <c r="A68" s="5"/>
      <c r="B68" s="6"/>
      <c r="C68" s="65" t="s">
        <v>60</v>
      </c>
      <c r="D68" s="18"/>
      <c r="E68" s="48"/>
      <c r="F68" s="17"/>
      <c r="G68" s="13"/>
      <c r="H68" s="13"/>
      <c r="I68" s="13"/>
      <c r="J68" s="13"/>
      <c r="K68" s="13"/>
      <c r="L68" s="13"/>
      <c r="M68" s="13"/>
    </row>
    <row r="69" spans="1:13" ht="15" customHeight="1" x14ac:dyDescent="0.2">
      <c r="A69" s="5"/>
      <c r="B69" s="6"/>
      <c r="C69" s="66" t="s">
        <v>62</v>
      </c>
      <c r="D69" s="18">
        <f>'[1]C2 Promotion'!$G$14</f>
        <v>155763.23987538941</v>
      </c>
      <c r="E69" s="48" t="s">
        <v>113</v>
      </c>
      <c r="F69" s="17" t="s">
        <v>21</v>
      </c>
      <c r="G69" s="13">
        <v>100</v>
      </c>
      <c r="H69" s="13">
        <v>0</v>
      </c>
      <c r="I69" s="13"/>
      <c r="J69" s="13"/>
      <c r="K69" s="13"/>
      <c r="L69" s="13"/>
      <c r="M69" s="13"/>
    </row>
    <row r="70" spans="1:13" ht="15" customHeight="1" x14ac:dyDescent="0.2">
      <c r="A70" s="5"/>
      <c r="B70" s="6"/>
      <c r="C70" s="66" t="s">
        <v>63</v>
      </c>
      <c r="D70" s="18">
        <f>'[1]C2 Promotion'!$G$15</f>
        <v>9600</v>
      </c>
      <c r="E70" s="48" t="s">
        <v>115</v>
      </c>
      <c r="F70" s="17" t="s">
        <v>21</v>
      </c>
      <c r="G70" s="13">
        <v>100</v>
      </c>
      <c r="H70" s="13">
        <v>0</v>
      </c>
      <c r="I70" s="13"/>
      <c r="J70" s="13"/>
      <c r="K70" s="13"/>
      <c r="L70" s="13"/>
      <c r="M70" s="13"/>
    </row>
    <row r="71" spans="1:13" ht="15" customHeight="1" x14ac:dyDescent="0.2">
      <c r="A71" s="5"/>
      <c r="B71" s="6"/>
      <c r="C71" s="66" t="s">
        <v>65</v>
      </c>
      <c r="D71" s="18">
        <f>'[1]C2 Promotion'!$G$17</f>
        <v>303738.31775700935</v>
      </c>
      <c r="E71" s="48" t="s">
        <v>114</v>
      </c>
      <c r="F71" s="17" t="s">
        <v>21</v>
      </c>
      <c r="G71" s="13">
        <v>100</v>
      </c>
      <c r="H71" s="13">
        <v>0</v>
      </c>
      <c r="I71" s="13"/>
      <c r="J71" s="13"/>
      <c r="K71" s="13"/>
      <c r="L71" s="13"/>
      <c r="M71" s="13"/>
    </row>
    <row r="72" spans="1:13" ht="15" customHeight="1" x14ac:dyDescent="0.2">
      <c r="A72" s="5"/>
      <c r="B72" s="6"/>
      <c r="C72" s="52" t="s">
        <v>66</v>
      </c>
      <c r="D72" s="18"/>
      <c r="E72" s="48"/>
      <c r="F72" s="17"/>
      <c r="G72" s="13"/>
      <c r="H72" s="13"/>
      <c r="I72" s="13"/>
      <c r="J72" s="13"/>
      <c r="K72" s="13"/>
      <c r="L72" s="13"/>
      <c r="M72" s="13"/>
    </row>
    <row r="73" spans="1:13" ht="15" customHeight="1" x14ac:dyDescent="0.2">
      <c r="A73" s="5"/>
      <c r="B73" s="6"/>
      <c r="C73" s="68" t="s">
        <v>67</v>
      </c>
      <c r="D73" s="18">
        <f>'[1]C2 Promotion'!$G$19</f>
        <v>778816.19937694701</v>
      </c>
      <c r="E73" s="48" t="s">
        <v>114</v>
      </c>
      <c r="F73" s="17" t="s">
        <v>21</v>
      </c>
      <c r="G73" s="13">
        <v>100</v>
      </c>
      <c r="H73" s="13">
        <v>0</v>
      </c>
      <c r="I73" s="13"/>
      <c r="J73" s="13"/>
      <c r="K73" s="13"/>
      <c r="L73" s="13"/>
      <c r="M73" s="13"/>
    </row>
    <row r="74" spans="1:13" ht="15" customHeight="1" x14ac:dyDescent="0.2">
      <c r="A74" s="5"/>
      <c r="B74" s="6"/>
      <c r="C74" s="68" t="s">
        <v>68</v>
      </c>
      <c r="D74" s="18">
        <f>'[1]C2 Promotion'!$G$20</f>
        <v>54517.133956386293</v>
      </c>
      <c r="E74" s="48" t="s">
        <v>115</v>
      </c>
      <c r="F74" s="17" t="s">
        <v>21</v>
      </c>
      <c r="G74" s="13">
        <v>100</v>
      </c>
      <c r="H74" s="13">
        <v>0</v>
      </c>
      <c r="I74" s="13"/>
      <c r="J74" s="13"/>
      <c r="K74" s="13"/>
      <c r="L74" s="13"/>
      <c r="M74" s="13"/>
    </row>
    <row r="75" spans="1:13" ht="15" customHeight="1" x14ac:dyDescent="0.2">
      <c r="A75" s="5"/>
      <c r="B75" s="6"/>
      <c r="C75" s="67" t="s">
        <v>69</v>
      </c>
      <c r="D75" s="18"/>
      <c r="E75" s="48"/>
      <c r="F75" s="17"/>
      <c r="G75" s="13"/>
      <c r="H75" s="13"/>
      <c r="I75" s="13"/>
      <c r="J75" s="13"/>
      <c r="K75" s="13"/>
      <c r="L75" s="13"/>
      <c r="M75" s="13"/>
    </row>
    <row r="76" spans="1:13" ht="15" customHeight="1" x14ac:dyDescent="0.2">
      <c r="A76" s="5"/>
      <c r="B76" s="6"/>
      <c r="C76" s="68" t="s">
        <v>71</v>
      </c>
      <c r="D76" s="18">
        <f>'[1]C2 Promotion'!$G$23</f>
        <v>46728.971962616823</v>
      </c>
      <c r="E76" s="48" t="s">
        <v>115</v>
      </c>
      <c r="F76" s="17" t="s">
        <v>21</v>
      </c>
      <c r="G76" s="13">
        <v>100</v>
      </c>
      <c r="H76" s="13">
        <v>0</v>
      </c>
      <c r="I76" s="13"/>
      <c r="J76" s="13"/>
      <c r="K76" s="13"/>
      <c r="L76" s="13"/>
      <c r="M76" s="13"/>
    </row>
    <row r="77" spans="1:13" ht="15" customHeight="1" x14ac:dyDescent="0.2">
      <c r="A77" s="5"/>
      <c r="B77" s="6"/>
      <c r="C77" s="68" t="s">
        <v>74</v>
      </c>
      <c r="D77" s="18">
        <f>'[1]C2 Promotion'!$G$26</f>
        <v>1096728.9719626168</v>
      </c>
      <c r="E77" s="48" t="s">
        <v>115</v>
      </c>
      <c r="F77" s="17" t="s">
        <v>21</v>
      </c>
      <c r="G77" s="13">
        <v>100</v>
      </c>
      <c r="H77" s="13">
        <v>0</v>
      </c>
      <c r="I77" s="13"/>
      <c r="J77" s="13"/>
      <c r="K77" s="13"/>
      <c r="L77" s="13"/>
      <c r="M77" s="13"/>
    </row>
    <row r="78" spans="1:13" ht="15" customHeight="1" x14ac:dyDescent="0.2">
      <c r="A78" s="5"/>
      <c r="B78" s="6"/>
      <c r="C78" s="68" t="s">
        <v>75</v>
      </c>
      <c r="D78" s="18">
        <f>'[1]C2 Promotion'!$G$27</f>
        <v>350467.28971962619</v>
      </c>
      <c r="E78" s="48" t="s">
        <v>114</v>
      </c>
      <c r="F78" s="17" t="s">
        <v>21</v>
      </c>
      <c r="G78" s="13">
        <v>100</v>
      </c>
      <c r="H78" s="13">
        <v>0</v>
      </c>
      <c r="I78" s="13"/>
      <c r="J78" s="13"/>
      <c r="K78" s="13"/>
      <c r="L78" s="13"/>
      <c r="M78" s="13"/>
    </row>
    <row r="79" spans="1:13" ht="15" customHeight="1" x14ac:dyDescent="0.2">
      <c r="A79" s="5"/>
      <c r="B79" s="6"/>
      <c r="C79" s="68" t="s">
        <v>76</v>
      </c>
      <c r="D79" s="18">
        <f>'[1]C2 Promotion'!$G$28</f>
        <v>506230.52959501557</v>
      </c>
      <c r="E79" s="48" t="s">
        <v>114</v>
      </c>
      <c r="F79" s="17" t="s">
        <v>21</v>
      </c>
      <c r="G79" s="13">
        <v>100</v>
      </c>
      <c r="H79" s="13">
        <v>0</v>
      </c>
      <c r="I79" s="13"/>
      <c r="J79" s="13"/>
      <c r="K79" s="13"/>
      <c r="L79" s="13"/>
      <c r="M79" s="13"/>
    </row>
    <row r="80" spans="1:13" ht="27" customHeight="1" x14ac:dyDescent="0.2">
      <c r="A80" s="5"/>
      <c r="B80" s="22"/>
      <c r="C80" s="34" t="s">
        <v>111</v>
      </c>
      <c r="D80" s="62">
        <f>SUM(D81:D86)</f>
        <v>462616.82242990652</v>
      </c>
      <c r="E80" s="63"/>
      <c r="F80" s="64"/>
      <c r="G80" s="21"/>
      <c r="H80" s="21"/>
      <c r="I80" s="21"/>
      <c r="J80" s="21"/>
      <c r="K80" s="21"/>
      <c r="L80" s="21"/>
      <c r="M80" s="21"/>
    </row>
    <row r="81" spans="1:13" ht="15" customHeight="1" x14ac:dyDescent="0.2">
      <c r="A81" s="5"/>
      <c r="B81" s="6"/>
      <c r="C81" s="65" t="s">
        <v>53</v>
      </c>
      <c r="D81" s="18"/>
      <c r="E81" s="48"/>
      <c r="F81" s="17"/>
      <c r="G81" s="13"/>
      <c r="H81" s="13"/>
      <c r="I81" s="13"/>
      <c r="J81" s="13"/>
      <c r="K81" s="13"/>
      <c r="L81" s="13"/>
      <c r="M81" s="13"/>
    </row>
    <row r="82" spans="1:13" ht="15" customHeight="1" x14ac:dyDescent="0.2">
      <c r="A82" s="5"/>
      <c r="B82" s="6"/>
      <c r="C82" s="66" t="s">
        <v>55</v>
      </c>
      <c r="D82" s="18">
        <f>'[1]C2 Promotion'!$G$7</f>
        <v>18691.58878504673</v>
      </c>
      <c r="E82" s="48" t="s">
        <v>115</v>
      </c>
      <c r="F82" s="17" t="s">
        <v>21</v>
      </c>
      <c r="G82" s="13">
        <v>100</v>
      </c>
      <c r="H82" s="13">
        <v>0</v>
      </c>
      <c r="I82" s="13"/>
      <c r="J82" s="13"/>
      <c r="K82" s="13"/>
      <c r="L82" s="13"/>
      <c r="M82" s="13"/>
    </row>
    <row r="83" spans="1:13" ht="15" customHeight="1" x14ac:dyDescent="0.2">
      <c r="A83" s="5"/>
      <c r="B83" s="6"/>
      <c r="C83" s="67" t="s">
        <v>69</v>
      </c>
      <c r="D83" s="18"/>
      <c r="E83" s="48"/>
      <c r="F83" s="17"/>
      <c r="G83" s="13"/>
      <c r="H83" s="13"/>
      <c r="I83" s="13"/>
      <c r="J83" s="13"/>
      <c r="K83" s="13"/>
      <c r="L83" s="13"/>
      <c r="M83" s="13"/>
    </row>
    <row r="84" spans="1:13" ht="15" customHeight="1" x14ac:dyDescent="0.2">
      <c r="A84" s="5"/>
      <c r="B84" s="6"/>
      <c r="C84" s="68" t="s">
        <v>72</v>
      </c>
      <c r="D84" s="18">
        <f>'[1]C2 Promotion'!$G$24</f>
        <v>54517.133956386293</v>
      </c>
      <c r="E84" s="48" t="s">
        <v>113</v>
      </c>
      <c r="F84" s="17" t="s">
        <v>21</v>
      </c>
      <c r="G84" s="13">
        <v>100</v>
      </c>
      <c r="H84" s="13">
        <v>0</v>
      </c>
      <c r="I84" s="13"/>
      <c r="J84" s="13"/>
      <c r="K84" s="13"/>
      <c r="L84" s="13"/>
      <c r="M84" s="13"/>
    </row>
    <row r="85" spans="1:13" ht="15" customHeight="1" x14ac:dyDescent="0.2">
      <c r="A85" s="5"/>
      <c r="B85" s="6"/>
      <c r="C85" s="68" t="s">
        <v>73</v>
      </c>
      <c r="D85" s="18">
        <f>'[1]C2 Promotion'!$G$25</f>
        <v>389408.09968847351</v>
      </c>
      <c r="E85" s="48" t="s">
        <v>115</v>
      </c>
      <c r="F85" s="17" t="s">
        <v>21</v>
      </c>
      <c r="G85" s="13">
        <v>100</v>
      </c>
      <c r="H85" s="13">
        <v>0</v>
      </c>
      <c r="I85" s="13"/>
      <c r="J85" s="13"/>
      <c r="K85" s="13"/>
      <c r="L85" s="13"/>
      <c r="M85" s="13"/>
    </row>
    <row r="86" spans="1:13" ht="15" customHeight="1" x14ac:dyDescent="0.2">
      <c r="A86" s="5"/>
      <c r="B86" s="11"/>
      <c r="C86" s="68"/>
      <c r="D86" s="54"/>
      <c r="E86" s="48"/>
      <c r="F86" s="17"/>
      <c r="G86" s="13"/>
      <c r="H86" s="13"/>
      <c r="I86" s="13"/>
      <c r="J86" s="13"/>
      <c r="K86" s="13"/>
      <c r="L86" s="13"/>
      <c r="M86" s="13"/>
    </row>
    <row r="87" spans="1:13" ht="29.25" customHeight="1" x14ac:dyDescent="0.2">
      <c r="A87" s="5"/>
      <c r="B87" s="28"/>
      <c r="C87" s="58" t="s">
        <v>119</v>
      </c>
      <c r="D87" s="59">
        <f>SUM(D88+D97+D109)</f>
        <v>1076581.9314641743</v>
      </c>
      <c r="E87" s="60"/>
      <c r="F87" s="61"/>
      <c r="G87" s="29"/>
      <c r="H87" s="29"/>
      <c r="I87" s="29"/>
      <c r="J87" s="29"/>
      <c r="K87" s="29"/>
      <c r="L87" s="29"/>
      <c r="M87" s="29"/>
    </row>
    <row r="88" spans="1:13" ht="26.25" customHeight="1" x14ac:dyDescent="0.2">
      <c r="A88" s="5"/>
      <c r="B88" s="22"/>
      <c r="C88" s="34" t="s">
        <v>110</v>
      </c>
      <c r="D88" s="62">
        <f>SUM(D89:D96)</f>
        <v>576012.46105918998</v>
      </c>
      <c r="E88" s="63"/>
      <c r="F88" s="64"/>
      <c r="G88" s="21"/>
      <c r="H88" s="21"/>
      <c r="I88" s="21"/>
      <c r="J88" s="21"/>
      <c r="K88" s="21"/>
      <c r="L88" s="21"/>
      <c r="M88" s="21"/>
    </row>
    <row r="89" spans="1:13" ht="15" customHeight="1" x14ac:dyDescent="0.2">
      <c r="A89" s="5"/>
      <c r="B89" s="6"/>
      <c r="C89" s="69" t="s">
        <v>77</v>
      </c>
      <c r="D89" s="18"/>
      <c r="E89" s="48"/>
      <c r="F89" s="17"/>
      <c r="G89" s="13"/>
      <c r="H89" s="13"/>
      <c r="I89" s="13"/>
      <c r="J89" s="13"/>
      <c r="K89" s="13"/>
      <c r="L89" s="13"/>
      <c r="M89" s="13"/>
    </row>
    <row r="90" spans="1:13" ht="15" customHeight="1" x14ac:dyDescent="0.2">
      <c r="A90" s="5"/>
      <c r="B90" s="6"/>
      <c r="C90" s="70" t="s">
        <v>78</v>
      </c>
      <c r="D90" s="18">
        <f>'[1]C3 Regulatory'!$G$6</f>
        <v>249221.18380062305</v>
      </c>
      <c r="E90" s="48" t="s">
        <v>19</v>
      </c>
      <c r="F90" s="17" t="s">
        <v>21</v>
      </c>
      <c r="G90" s="13">
        <v>100</v>
      </c>
      <c r="H90" s="13">
        <v>0</v>
      </c>
      <c r="I90" s="13"/>
      <c r="J90" s="13"/>
      <c r="K90" s="13"/>
      <c r="L90" s="13"/>
      <c r="M90" s="13"/>
    </row>
    <row r="91" spans="1:13" ht="15" customHeight="1" x14ac:dyDescent="0.2">
      <c r="A91" s="5"/>
      <c r="B91" s="6"/>
      <c r="C91" s="70" t="s">
        <v>79</v>
      </c>
      <c r="D91" s="18">
        <f>'[1]C3 Regulatory'!$G$7</f>
        <v>101246.10591900312</v>
      </c>
      <c r="E91" s="48" t="s">
        <v>19</v>
      </c>
      <c r="F91" s="17" t="s">
        <v>21</v>
      </c>
      <c r="G91" s="13">
        <v>100</v>
      </c>
      <c r="H91" s="13">
        <v>0</v>
      </c>
      <c r="I91" s="13"/>
      <c r="J91" s="13"/>
      <c r="K91" s="13"/>
      <c r="L91" s="13"/>
      <c r="M91" s="13"/>
    </row>
    <row r="92" spans="1:13" ht="15" customHeight="1" x14ac:dyDescent="0.2">
      <c r="A92" s="5"/>
      <c r="B92" s="6"/>
      <c r="C92" s="67" t="s">
        <v>84</v>
      </c>
      <c r="D92" s="18"/>
      <c r="E92" s="48"/>
      <c r="F92" s="17"/>
      <c r="G92" s="13"/>
      <c r="H92" s="13"/>
      <c r="I92" s="13"/>
      <c r="J92" s="13"/>
      <c r="K92" s="13"/>
      <c r="L92" s="13"/>
      <c r="M92" s="13"/>
    </row>
    <row r="93" spans="1:13" ht="15" customHeight="1" x14ac:dyDescent="0.2">
      <c r="A93" s="5"/>
      <c r="B93" s="6"/>
      <c r="C93" s="68" t="s">
        <v>85</v>
      </c>
      <c r="D93" s="18">
        <f>'[1]C3 Regulatory'!$G$14</f>
        <v>23364.485981308411</v>
      </c>
      <c r="E93" s="48" t="s">
        <v>19</v>
      </c>
      <c r="F93" s="17" t="s">
        <v>21</v>
      </c>
      <c r="G93" s="13">
        <v>100</v>
      </c>
      <c r="H93" s="13">
        <v>0</v>
      </c>
      <c r="I93" s="13"/>
      <c r="J93" s="13"/>
      <c r="K93" s="13"/>
      <c r="L93" s="13"/>
      <c r="M93" s="13"/>
    </row>
    <row r="94" spans="1:13" ht="15" customHeight="1" x14ac:dyDescent="0.2">
      <c r="A94" s="5"/>
      <c r="B94" s="6"/>
      <c r="C94" s="67" t="s">
        <v>87</v>
      </c>
      <c r="D94" s="18"/>
      <c r="E94" s="48"/>
      <c r="F94" s="17"/>
      <c r="G94" s="13"/>
      <c r="H94" s="13"/>
      <c r="I94" s="13"/>
      <c r="J94" s="13"/>
      <c r="K94" s="13"/>
      <c r="L94" s="13"/>
      <c r="M94" s="13"/>
    </row>
    <row r="95" spans="1:13" ht="15" customHeight="1" x14ac:dyDescent="0.2">
      <c r="A95" s="5"/>
      <c r="B95" s="6"/>
      <c r="C95" s="68" t="s">
        <v>88</v>
      </c>
      <c r="D95" s="18">
        <f>'[1]C3 Regulatory'!$G$18</f>
        <v>186915.88785046729</v>
      </c>
      <c r="E95" s="48" t="s">
        <v>19</v>
      </c>
      <c r="F95" s="17" t="s">
        <v>21</v>
      </c>
      <c r="G95" s="13">
        <v>100</v>
      </c>
      <c r="H95" s="13">
        <v>0</v>
      </c>
      <c r="I95" s="13"/>
      <c r="J95" s="13"/>
      <c r="K95" s="13"/>
      <c r="L95" s="13"/>
      <c r="M95" s="13"/>
    </row>
    <row r="96" spans="1:13" ht="15" customHeight="1" x14ac:dyDescent="0.2">
      <c r="A96" s="5"/>
      <c r="B96" s="6"/>
      <c r="C96" s="68" t="s">
        <v>92</v>
      </c>
      <c r="D96" s="18">
        <f>'[1]C3 Regulatory'!$G$22</f>
        <v>15264.797507788162</v>
      </c>
      <c r="E96" s="48" t="s">
        <v>19</v>
      </c>
      <c r="F96" s="17" t="s">
        <v>21</v>
      </c>
      <c r="G96" s="13">
        <v>100</v>
      </c>
      <c r="H96" s="13">
        <v>0</v>
      </c>
      <c r="I96" s="13"/>
      <c r="J96" s="13"/>
      <c r="K96" s="13"/>
      <c r="L96" s="13"/>
      <c r="M96" s="13"/>
    </row>
    <row r="97" spans="1:13" s="12" customFormat="1" ht="25.5" customHeight="1" x14ac:dyDescent="0.2">
      <c r="A97" s="10"/>
      <c r="B97" s="22"/>
      <c r="C97" s="34" t="s">
        <v>112</v>
      </c>
      <c r="D97" s="62">
        <f>SUM(D98:D108)</f>
        <v>490351.40186915884</v>
      </c>
      <c r="E97" s="63"/>
      <c r="F97" s="64"/>
      <c r="G97" s="21"/>
      <c r="H97" s="21"/>
      <c r="I97" s="21"/>
      <c r="J97" s="21"/>
      <c r="K97" s="21"/>
      <c r="L97" s="21"/>
      <c r="M97" s="21"/>
    </row>
    <row r="98" spans="1:13" ht="15" customHeight="1" x14ac:dyDescent="0.2">
      <c r="A98" s="5"/>
      <c r="B98" s="6"/>
      <c r="C98" s="69" t="s">
        <v>77</v>
      </c>
      <c r="D98" s="18"/>
      <c r="E98" s="48"/>
      <c r="F98" s="17"/>
      <c r="G98" s="13"/>
      <c r="H98" s="13"/>
      <c r="I98" s="13"/>
      <c r="J98" s="13"/>
      <c r="K98" s="13"/>
      <c r="L98" s="13"/>
      <c r="M98" s="13"/>
    </row>
    <row r="99" spans="1:13" ht="15" customHeight="1" x14ac:dyDescent="0.2">
      <c r="A99" s="5"/>
      <c r="B99" s="6"/>
      <c r="C99" s="70" t="s">
        <v>80</v>
      </c>
      <c r="D99" s="18">
        <f>'[1]C3 Regulatory'!$G$8</f>
        <v>41400</v>
      </c>
      <c r="E99" s="48" t="s">
        <v>115</v>
      </c>
      <c r="F99" s="17" t="s">
        <v>21</v>
      </c>
      <c r="G99" s="13">
        <v>100</v>
      </c>
      <c r="H99" s="13">
        <v>0</v>
      </c>
      <c r="I99" s="13"/>
      <c r="J99" s="13"/>
      <c r="K99" s="13"/>
      <c r="L99" s="13"/>
      <c r="M99" s="13"/>
    </row>
    <row r="100" spans="1:13" ht="15" customHeight="1" x14ac:dyDescent="0.2">
      <c r="A100" s="5"/>
      <c r="B100" s="6"/>
      <c r="C100" s="67" t="s">
        <v>81</v>
      </c>
      <c r="D100" s="18"/>
      <c r="E100" s="48"/>
      <c r="F100" s="17"/>
      <c r="G100" s="13"/>
      <c r="H100" s="13"/>
      <c r="I100" s="13"/>
      <c r="J100" s="13"/>
      <c r="K100" s="13"/>
      <c r="L100" s="13"/>
      <c r="M100" s="13"/>
    </row>
    <row r="101" spans="1:13" ht="15" customHeight="1" x14ac:dyDescent="0.2">
      <c r="A101" s="5"/>
      <c r="B101" s="6"/>
      <c r="C101" s="68" t="s">
        <v>82</v>
      </c>
      <c r="D101" s="18">
        <f>'[1]C3 Regulatory'!$G$10</f>
        <v>124610.59190031153</v>
      </c>
      <c r="E101" s="48" t="s">
        <v>113</v>
      </c>
      <c r="F101" s="17" t="s">
        <v>21</v>
      </c>
      <c r="G101" s="13">
        <v>100</v>
      </c>
      <c r="H101" s="13">
        <v>0</v>
      </c>
      <c r="I101" s="13"/>
      <c r="J101" s="13"/>
      <c r="K101" s="13"/>
      <c r="L101" s="13"/>
      <c r="M101" s="13"/>
    </row>
    <row r="102" spans="1:13" ht="15" customHeight="1" x14ac:dyDescent="0.2">
      <c r="A102" s="5"/>
      <c r="B102" s="6"/>
      <c r="C102" s="68" t="s">
        <v>83</v>
      </c>
      <c r="D102" s="18">
        <f>'[1]C3 Regulatory'!$G$11</f>
        <v>9345.7943925233649</v>
      </c>
      <c r="E102" s="48" t="s">
        <v>115</v>
      </c>
      <c r="F102" s="17" t="s">
        <v>21</v>
      </c>
      <c r="G102" s="13">
        <v>100</v>
      </c>
      <c r="H102" s="13">
        <v>0</v>
      </c>
      <c r="I102" s="13"/>
      <c r="J102" s="13"/>
      <c r="K102" s="13"/>
      <c r="L102" s="13"/>
      <c r="M102" s="13"/>
    </row>
    <row r="103" spans="1:13" ht="15" customHeight="1" x14ac:dyDescent="0.2">
      <c r="A103" s="5"/>
      <c r="B103" s="6"/>
      <c r="C103" s="68" t="s">
        <v>80</v>
      </c>
      <c r="D103" s="18">
        <f>'[1]C3 Regulatory'!$G$12</f>
        <v>275000</v>
      </c>
      <c r="E103" s="48" t="s">
        <v>115</v>
      </c>
      <c r="F103" s="17" t="s">
        <v>21</v>
      </c>
      <c r="G103" s="13">
        <v>100</v>
      </c>
      <c r="H103" s="13">
        <v>0</v>
      </c>
      <c r="I103" s="13"/>
      <c r="J103" s="13"/>
      <c r="K103" s="13"/>
      <c r="L103" s="13"/>
      <c r="M103" s="13"/>
    </row>
    <row r="104" spans="1:13" ht="15" customHeight="1" x14ac:dyDescent="0.2">
      <c r="A104" s="5"/>
      <c r="B104" s="6"/>
      <c r="C104" s="67" t="s">
        <v>84</v>
      </c>
      <c r="D104" s="18"/>
      <c r="E104" s="48"/>
      <c r="F104" s="17"/>
      <c r="G104" s="13"/>
      <c r="H104" s="13"/>
      <c r="I104" s="13"/>
      <c r="J104" s="13"/>
      <c r="K104" s="13"/>
      <c r="L104" s="13"/>
      <c r="M104" s="13"/>
    </row>
    <row r="105" spans="1:13" ht="15" customHeight="1" x14ac:dyDescent="0.2">
      <c r="A105" s="5"/>
      <c r="B105" s="6"/>
      <c r="C105" s="68" t="s">
        <v>86</v>
      </c>
      <c r="D105" s="18">
        <f>'[1]C3 Regulatory'!$G$15</f>
        <v>17133.956386292833</v>
      </c>
      <c r="E105" s="48" t="s">
        <v>115</v>
      </c>
      <c r="F105" s="17" t="s">
        <v>21</v>
      </c>
      <c r="G105" s="13">
        <v>100</v>
      </c>
      <c r="H105" s="13">
        <v>0</v>
      </c>
      <c r="I105" s="13"/>
      <c r="J105" s="13"/>
      <c r="K105" s="13"/>
      <c r="L105" s="13"/>
      <c r="M105" s="13"/>
    </row>
    <row r="106" spans="1:13" ht="15" customHeight="1" x14ac:dyDescent="0.2">
      <c r="A106" s="5"/>
      <c r="B106" s="6"/>
      <c r="C106" s="68" t="s">
        <v>80</v>
      </c>
      <c r="D106" s="18">
        <f>'[1]C3 Regulatory'!$G$16</f>
        <v>10400</v>
      </c>
      <c r="E106" s="48" t="s">
        <v>115</v>
      </c>
      <c r="F106" s="17" t="s">
        <v>21</v>
      </c>
      <c r="G106" s="13">
        <v>100</v>
      </c>
      <c r="H106" s="13">
        <v>0</v>
      </c>
      <c r="I106" s="13"/>
      <c r="J106" s="13"/>
      <c r="K106" s="13"/>
      <c r="L106" s="13"/>
      <c r="M106" s="13"/>
    </row>
    <row r="107" spans="1:13" ht="15" customHeight="1" x14ac:dyDescent="0.2">
      <c r="A107" s="5"/>
      <c r="B107" s="6"/>
      <c r="C107" s="67" t="s">
        <v>87</v>
      </c>
      <c r="D107" s="18"/>
      <c r="E107" s="48"/>
      <c r="F107" s="17"/>
      <c r="G107" s="13"/>
      <c r="H107" s="13"/>
      <c r="I107" s="13"/>
      <c r="J107" s="13"/>
      <c r="K107" s="13"/>
      <c r="L107" s="13"/>
      <c r="M107" s="13"/>
    </row>
    <row r="108" spans="1:13" ht="15" customHeight="1" x14ac:dyDescent="0.2">
      <c r="A108" s="5"/>
      <c r="B108" s="6"/>
      <c r="C108" s="68" t="s">
        <v>89</v>
      </c>
      <c r="D108" s="18">
        <f>'[1]C3 Regulatory'!$G$19</f>
        <v>12461.059190031152</v>
      </c>
      <c r="E108" s="48" t="s">
        <v>115</v>
      </c>
      <c r="F108" s="17" t="s">
        <v>21</v>
      </c>
      <c r="G108" s="13">
        <v>100</v>
      </c>
      <c r="H108" s="13">
        <v>0</v>
      </c>
      <c r="I108" s="13"/>
      <c r="J108" s="13"/>
      <c r="K108" s="13"/>
      <c r="L108" s="13"/>
      <c r="M108" s="13"/>
    </row>
    <row r="109" spans="1:13" s="12" customFormat="1" ht="26.25" customHeight="1" x14ac:dyDescent="0.2">
      <c r="A109" s="10"/>
      <c r="B109" s="24"/>
      <c r="C109" s="71" t="s">
        <v>111</v>
      </c>
      <c r="D109" s="56">
        <f>SUM(D110:D113)</f>
        <v>10218.068535825545</v>
      </c>
      <c r="E109" s="57"/>
      <c r="F109" s="34"/>
      <c r="G109" s="23"/>
      <c r="H109" s="23"/>
      <c r="I109" s="23"/>
      <c r="J109" s="23"/>
      <c r="K109" s="23"/>
      <c r="L109" s="23"/>
      <c r="M109" s="23"/>
    </row>
    <row r="110" spans="1:13" ht="15" customHeight="1" x14ac:dyDescent="0.2">
      <c r="A110" s="5"/>
      <c r="B110" s="6"/>
      <c r="C110" s="67" t="s">
        <v>87</v>
      </c>
      <c r="D110" s="18"/>
      <c r="E110" s="48"/>
      <c r="F110" s="17"/>
      <c r="G110" s="13"/>
      <c r="H110" s="13"/>
      <c r="I110" s="13"/>
      <c r="J110" s="13"/>
      <c r="K110" s="13"/>
      <c r="L110" s="13"/>
      <c r="M110" s="13"/>
    </row>
    <row r="111" spans="1:13" ht="15" customHeight="1" x14ac:dyDescent="0.2">
      <c r="A111" s="5"/>
      <c r="B111" s="6"/>
      <c r="C111" s="68" t="s">
        <v>90</v>
      </c>
      <c r="D111" s="18">
        <f>'[1]C3 Regulatory'!$G$20</f>
        <v>6230.529595015576</v>
      </c>
      <c r="E111" s="48" t="s">
        <v>115</v>
      </c>
      <c r="F111" s="17" t="s">
        <v>21</v>
      </c>
      <c r="G111" s="13">
        <v>100</v>
      </c>
      <c r="H111" s="13">
        <v>0</v>
      </c>
      <c r="I111" s="13"/>
      <c r="J111" s="13"/>
      <c r="K111" s="13"/>
      <c r="L111" s="13"/>
      <c r="M111" s="13"/>
    </row>
    <row r="112" spans="1:13" ht="15" customHeight="1" x14ac:dyDescent="0.2">
      <c r="A112" s="5"/>
      <c r="B112" s="6"/>
      <c r="C112" s="68" t="s">
        <v>91</v>
      </c>
      <c r="D112" s="18">
        <f>'[1]C3 Regulatory'!$G$21</f>
        <v>3987.5389408099691</v>
      </c>
      <c r="E112" s="48" t="s">
        <v>115</v>
      </c>
      <c r="F112" s="17" t="s">
        <v>21</v>
      </c>
      <c r="G112" s="13">
        <v>100</v>
      </c>
      <c r="H112" s="13">
        <v>0</v>
      </c>
      <c r="I112" s="13"/>
      <c r="J112" s="13"/>
      <c r="K112" s="13"/>
      <c r="L112" s="13"/>
      <c r="M112" s="13"/>
    </row>
    <row r="113" spans="1:13" ht="15" customHeight="1" x14ac:dyDescent="0.2">
      <c r="A113" s="5"/>
      <c r="B113" s="6"/>
      <c r="C113" s="35"/>
      <c r="D113" s="17"/>
      <c r="E113" s="48"/>
      <c r="F113" s="17"/>
      <c r="G113" s="13"/>
      <c r="H113" s="13"/>
      <c r="I113" s="13"/>
      <c r="J113" s="13"/>
      <c r="K113" s="13"/>
      <c r="L113" s="13"/>
      <c r="M113" s="13"/>
    </row>
    <row r="114" spans="1:13" ht="29.25" customHeight="1" x14ac:dyDescent="0.2">
      <c r="A114" s="5"/>
      <c r="B114" s="28"/>
      <c r="C114" s="58" t="s">
        <v>93</v>
      </c>
      <c r="D114" s="59">
        <f>SUM(D115)</f>
        <v>409657.32087227411</v>
      </c>
      <c r="E114" s="60"/>
      <c r="F114" s="61"/>
      <c r="G114" s="29"/>
      <c r="H114" s="29"/>
      <c r="I114" s="29"/>
      <c r="J114" s="29"/>
      <c r="K114" s="29"/>
      <c r="L114" s="29"/>
      <c r="M114" s="29"/>
    </row>
    <row r="115" spans="1:13" ht="34.5" customHeight="1" x14ac:dyDescent="0.2">
      <c r="A115" s="5"/>
      <c r="B115" s="22"/>
      <c r="C115" s="34" t="s">
        <v>110</v>
      </c>
      <c r="D115" s="62">
        <f>SUM(D116:D124)</f>
        <v>409657.32087227411</v>
      </c>
      <c r="E115" s="63"/>
      <c r="F115" s="64"/>
      <c r="G115" s="21"/>
      <c r="H115" s="21"/>
      <c r="I115" s="21"/>
      <c r="J115" s="21"/>
      <c r="K115" s="21"/>
      <c r="L115" s="21"/>
      <c r="M115" s="21"/>
    </row>
    <row r="116" spans="1:13" ht="15" customHeight="1" x14ac:dyDescent="0.2">
      <c r="A116" s="5"/>
      <c r="B116" s="6"/>
      <c r="C116" s="36" t="s">
        <v>94</v>
      </c>
      <c r="D116" s="18">
        <f>'[1]M&amp;E'!$G$6</f>
        <v>194704.04984423675</v>
      </c>
      <c r="E116" s="48" t="s">
        <v>19</v>
      </c>
      <c r="F116" s="17" t="s">
        <v>21</v>
      </c>
      <c r="G116" s="13">
        <v>100</v>
      </c>
      <c r="H116" s="13">
        <v>0</v>
      </c>
      <c r="I116" s="13"/>
      <c r="J116" s="13"/>
      <c r="K116" s="13"/>
      <c r="L116" s="13"/>
      <c r="M116" s="13"/>
    </row>
    <row r="117" spans="1:13" ht="19.5" customHeight="1" x14ac:dyDescent="0.2">
      <c r="A117" s="5"/>
      <c r="B117" s="6"/>
      <c r="C117" s="72" t="s">
        <v>95</v>
      </c>
      <c r="D117" s="18"/>
      <c r="E117" s="48"/>
      <c r="F117" s="17"/>
      <c r="G117" s="13"/>
      <c r="H117" s="13"/>
      <c r="I117" s="13"/>
      <c r="J117" s="13"/>
      <c r="K117" s="13"/>
      <c r="L117" s="13"/>
      <c r="M117" s="13"/>
    </row>
    <row r="118" spans="1:13" ht="23.25" customHeight="1" x14ac:dyDescent="0.2">
      <c r="A118" s="5"/>
      <c r="B118" s="6"/>
      <c r="C118" s="37" t="s">
        <v>96</v>
      </c>
      <c r="D118" s="18">
        <f>'[1]M&amp;E'!$G$8</f>
        <v>28037.383177570093</v>
      </c>
      <c r="E118" s="48" t="s">
        <v>19</v>
      </c>
      <c r="F118" s="17" t="s">
        <v>21</v>
      </c>
      <c r="G118" s="13">
        <v>100</v>
      </c>
      <c r="H118" s="13">
        <v>0</v>
      </c>
      <c r="I118" s="13"/>
      <c r="J118" s="13"/>
      <c r="K118" s="13"/>
      <c r="L118" s="13"/>
      <c r="M118" s="13"/>
    </row>
    <row r="119" spans="1:13" ht="15" customHeight="1" x14ac:dyDescent="0.2">
      <c r="A119" s="5"/>
      <c r="B119" s="6"/>
      <c r="C119" s="37" t="s">
        <v>97</v>
      </c>
      <c r="D119" s="18">
        <f>'[1]M&amp;E'!$G$9</f>
        <v>31152.647975077882</v>
      </c>
      <c r="E119" s="48" t="s">
        <v>19</v>
      </c>
      <c r="F119" s="17" t="s">
        <v>21</v>
      </c>
      <c r="G119" s="13">
        <v>100</v>
      </c>
      <c r="H119" s="13">
        <v>0</v>
      </c>
      <c r="I119" s="13"/>
      <c r="J119" s="13"/>
      <c r="K119" s="13"/>
      <c r="L119" s="13"/>
      <c r="M119" s="13"/>
    </row>
    <row r="120" spans="1:13" ht="15" customHeight="1" x14ac:dyDescent="0.2">
      <c r="A120" s="5"/>
      <c r="B120" s="6"/>
      <c r="C120" s="37" t="s">
        <v>98</v>
      </c>
      <c r="D120" s="18">
        <f>'[1]M&amp;E'!$G$10</f>
        <v>97352.024922118377</v>
      </c>
      <c r="E120" s="48" t="s">
        <v>19</v>
      </c>
      <c r="F120" s="17" t="s">
        <v>21</v>
      </c>
      <c r="G120" s="13">
        <v>100</v>
      </c>
      <c r="H120" s="13">
        <v>0</v>
      </c>
      <c r="I120" s="13"/>
      <c r="J120" s="13"/>
      <c r="K120" s="13"/>
      <c r="L120" s="13"/>
      <c r="M120" s="13"/>
    </row>
    <row r="121" spans="1:13" ht="15" customHeight="1" x14ac:dyDescent="0.2">
      <c r="A121" s="5"/>
      <c r="B121" s="6"/>
      <c r="C121" s="73" t="s">
        <v>99</v>
      </c>
      <c r="D121" s="18"/>
      <c r="E121" s="48"/>
      <c r="F121" s="17"/>
      <c r="G121" s="13"/>
      <c r="H121" s="13"/>
      <c r="I121" s="13"/>
      <c r="J121" s="13"/>
      <c r="K121" s="13"/>
      <c r="L121" s="13"/>
      <c r="M121" s="13"/>
    </row>
    <row r="122" spans="1:13" ht="15" customHeight="1" x14ac:dyDescent="0.2">
      <c r="A122" s="5"/>
      <c r="B122" s="6"/>
      <c r="C122" s="36" t="s">
        <v>100</v>
      </c>
      <c r="D122" s="18">
        <f>'[1]M&amp;E'!$G$12</f>
        <v>19470.404984423676</v>
      </c>
      <c r="E122" s="48" t="s">
        <v>19</v>
      </c>
      <c r="F122" s="17" t="s">
        <v>21</v>
      </c>
      <c r="G122" s="13">
        <v>100</v>
      </c>
      <c r="H122" s="13">
        <v>0</v>
      </c>
      <c r="I122" s="13"/>
      <c r="J122" s="13"/>
      <c r="K122" s="13"/>
      <c r="L122" s="13"/>
      <c r="M122" s="13"/>
    </row>
    <row r="123" spans="1:13" ht="15" customHeight="1" x14ac:dyDescent="0.2">
      <c r="A123" s="5"/>
      <c r="B123" s="6"/>
      <c r="C123" s="37" t="s">
        <v>101</v>
      </c>
      <c r="D123" s="18">
        <f>'[1]M&amp;E'!$G$13</f>
        <v>19470.404984423676</v>
      </c>
      <c r="E123" s="48" t="s">
        <v>19</v>
      </c>
      <c r="F123" s="17" t="s">
        <v>21</v>
      </c>
      <c r="G123" s="13">
        <v>100</v>
      </c>
      <c r="H123" s="13">
        <v>0</v>
      </c>
      <c r="I123" s="13"/>
      <c r="J123" s="13"/>
      <c r="K123" s="13"/>
      <c r="L123" s="13"/>
      <c r="M123" s="13"/>
    </row>
    <row r="124" spans="1:13" ht="15" customHeight="1" x14ac:dyDescent="0.2">
      <c r="A124" s="5"/>
      <c r="B124" s="6"/>
      <c r="C124" s="37" t="s">
        <v>102</v>
      </c>
      <c r="D124" s="18">
        <f>'[1]M&amp;E'!$G$14</f>
        <v>19470.404984423676</v>
      </c>
      <c r="E124" s="48" t="s">
        <v>19</v>
      </c>
      <c r="F124" s="17" t="s">
        <v>21</v>
      </c>
      <c r="G124" s="13">
        <v>100</v>
      </c>
      <c r="H124" s="13">
        <v>0</v>
      </c>
      <c r="I124" s="13"/>
      <c r="J124" s="13"/>
      <c r="K124" s="13"/>
      <c r="L124" s="13"/>
      <c r="M124" s="13"/>
    </row>
    <row r="125" spans="1:13" ht="14.25" customHeight="1" x14ac:dyDescent="0.2">
      <c r="A125" s="5"/>
      <c r="B125" s="6"/>
      <c r="C125" s="74"/>
      <c r="D125" s="18"/>
      <c r="E125" s="48"/>
      <c r="F125" s="17"/>
      <c r="G125" s="13"/>
      <c r="H125" s="13"/>
      <c r="I125" s="13"/>
      <c r="J125" s="13"/>
      <c r="K125" s="13"/>
      <c r="L125" s="13"/>
      <c r="M125" s="13"/>
    </row>
    <row r="126" spans="1:13" ht="29.25" customHeight="1" x14ac:dyDescent="0.2">
      <c r="A126" s="5"/>
      <c r="B126" s="32"/>
      <c r="C126" s="75" t="s">
        <v>103</v>
      </c>
      <c r="D126" s="76">
        <f>SUM(D127)</f>
        <v>957730.84112149547</v>
      </c>
      <c r="E126" s="77"/>
      <c r="F126" s="78"/>
      <c r="G126" s="33"/>
      <c r="H126" s="33"/>
      <c r="I126" s="33"/>
      <c r="J126" s="33"/>
      <c r="K126" s="33"/>
      <c r="L126" s="33"/>
      <c r="M126" s="33"/>
    </row>
    <row r="127" spans="1:13" ht="28.5" customHeight="1" x14ac:dyDescent="0.2">
      <c r="A127" s="5"/>
      <c r="B127" s="22"/>
      <c r="C127" s="34" t="s">
        <v>110</v>
      </c>
      <c r="D127" s="62">
        <f>SUM(D128:D133)</f>
        <v>957730.84112149547</v>
      </c>
      <c r="E127" s="63"/>
      <c r="F127" s="64"/>
      <c r="G127" s="21"/>
      <c r="H127" s="21"/>
      <c r="I127" s="21"/>
      <c r="J127" s="21"/>
      <c r="K127" s="21"/>
      <c r="L127" s="21"/>
      <c r="M127" s="21"/>
    </row>
    <row r="128" spans="1:13" ht="14.25" customHeight="1" x14ac:dyDescent="0.2">
      <c r="A128" s="5"/>
      <c r="B128" s="6"/>
      <c r="C128" s="38" t="s">
        <v>104</v>
      </c>
      <c r="D128" s="18">
        <f>[1]Admin!$G$6</f>
        <v>205607.47663551403</v>
      </c>
      <c r="E128" s="48" t="s">
        <v>19</v>
      </c>
      <c r="F128" s="17" t="s">
        <v>21</v>
      </c>
      <c r="G128" s="13">
        <v>100</v>
      </c>
      <c r="H128" s="13">
        <v>0</v>
      </c>
      <c r="I128" s="13"/>
      <c r="J128" s="13"/>
      <c r="K128" s="13"/>
      <c r="L128" s="13"/>
      <c r="M128" s="13"/>
    </row>
    <row r="129" spans="1:13" ht="14.25" customHeight="1" x14ac:dyDescent="0.2">
      <c r="A129" s="5"/>
      <c r="B129" s="6"/>
      <c r="C129" s="38" t="s">
        <v>105</v>
      </c>
      <c r="D129" s="18">
        <f>[1]Admin!$G$7</f>
        <v>112149.53271028037</v>
      </c>
      <c r="E129" s="48" t="s">
        <v>19</v>
      </c>
      <c r="F129" s="17" t="s">
        <v>21</v>
      </c>
      <c r="G129" s="13">
        <v>100</v>
      </c>
      <c r="H129" s="13">
        <v>0</v>
      </c>
      <c r="I129" s="13"/>
      <c r="J129" s="13"/>
      <c r="K129" s="13"/>
      <c r="L129" s="13"/>
      <c r="M129" s="13"/>
    </row>
    <row r="130" spans="1:13" ht="14.25" customHeight="1" x14ac:dyDescent="0.2">
      <c r="A130" s="5"/>
      <c r="B130" s="6"/>
      <c r="C130" s="38" t="s">
        <v>106</v>
      </c>
      <c r="D130" s="18">
        <f>[1]Admin!$G$8</f>
        <v>168224.29906542055</v>
      </c>
      <c r="E130" s="48" t="s">
        <v>19</v>
      </c>
      <c r="F130" s="17" t="s">
        <v>21</v>
      </c>
      <c r="G130" s="13">
        <v>100</v>
      </c>
      <c r="H130" s="13">
        <v>0</v>
      </c>
      <c r="I130" s="13"/>
      <c r="J130" s="13"/>
      <c r="K130" s="13"/>
      <c r="L130" s="13"/>
      <c r="M130" s="13"/>
    </row>
    <row r="131" spans="1:13" ht="14.25" customHeight="1" x14ac:dyDescent="0.2">
      <c r="A131" s="5"/>
      <c r="B131" s="6"/>
      <c r="C131" s="38" t="s">
        <v>107</v>
      </c>
      <c r="D131" s="18">
        <f>[1]Admin!$G$9</f>
        <v>186915.88785046729</v>
      </c>
      <c r="E131" s="48" t="s">
        <v>19</v>
      </c>
      <c r="F131" s="17" t="s">
        <v>21</v>
      </c>
      <c r="G131" s="13">
        <v>100</v>
      </c>
      <c r="H131" s="13">
        <v>0</v>
      </c>
      <c r="I131" s="13"/>
      <c r="J131" s="13"/>
      <c r="K131" s="13"/>
      <c r="L131" s="13"/>
      <c r="M131" s="13"/>
    </row>
    <row r="132" spans="1:13" ht="14.25" customHeight="1" x14ac:dyDescent="0.2">
      <c r="A132" s="5"/>
      <c r="B132" s="6"/>
      <c r="C132" s="38" t="s">
        <v>108</v>
      </c>
      <c r="D132" s="18">
        <f>[1]Admin!$G$10</f>
        <v>112149.53271028037</v>
      </c>
      <c r="E132" s="48" t="s">
        <v>19</v>
      </c>
      <c r="F132" s="17" t="s">
        <v>21</v>
      </c>
      <c r="G132" s="13">
        <v>100</v>
      </c>
      <c r="H132" s="13">
        <v>0</v>
      </c>
      <c r="I132" s="13"/>
      <c r="J132" s="13"/>
      <c r="K132" s="13"/>
      <c r="L132" s="13"/>
      <c r="M132" s="13"/>
    </row>
    <row r="133" spans="1:13" ht="14.25" customHeight="1" x14ac:dyDescent="0.2">
      <c r="A133" s="5"/>
      <c r="B133" s="6"/>
      <c r="C133" s="38" t="s">
        <v>109</v>
      </c>
      <c r="D133" s="18">
        <f>[1]Admin!$G$11</f>
        <v>172684.11214953271</v>
      </c>
      <c r="E133" s="48" t="s">
        <v>19</v>
      </c>
      <c r="F133" s="17" t="s">
        <v>21</v>
      </c>
      <c r="G133" s="13">
        <v>100</v>
      </c>
      <c r="H133" s="13">
        <v>0</v>
      </c>
      <c r="I133" s="13"/>
      <c r="J133" s="13"/>
      <c r="K133" s="13"/>
      <c r="L133" s="13"/>
      <c r="M133" s="13"/>
    </row>
    <row r="134" spans="1:13" ht="14.25" customHeight="1" x14ac:dyDescent="0.2">
      <c r="A134" s="5"/>
      <c r="B134" s="6"/>
      <c r="C134" s="74"/>
      <c r="D134" s="18"/>
      <c r="E134" s="48"/>
      <c r="F134" s="17"/>
      <c r="G134" s="13"/>
      <c r="H134" s="13"/>
      <c r="I134" s="13"/>
      <c r="J134" s="13"/>
      <c r="K134" s="13"/>
      <c r="L134" s="13"/>
      <c r="M134" s="13"/>
    </row>
    <row r="135" spans="1:13" ht="14.25" hidden="1" customHeight="1" x14ac:dyDescent="0.2">
      <c r="A135" s="5"/>
      <c r="B135" s="9"/>
      <c r="C135" s="96"/>
      <c r="D135" s="97"/>
      <c r="E135" s="97"/>
      <c r="F135" s="97"/>
      <c r="G135" s="97"/>
      <c r="H135" s="97"/>
      <c r="I135" s="97"/>
      <c r="J135" s="97"/>
      <c r="K135" s="97"/>
      <c r="L135" s="97"/>
      <c r="M135" s="98"/>
    </row>
    <row r="136" spans="1:13" ht="14.25" hidden="1" customHeight="1" x14ac:dyDescent="0.2">
      <c r="A136" s="5"/>
      <c r="B136" s="6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ht="14.25" hidden="1" customHeight="1" x14ac:dyDescent="0.2">
      <c r="A137" s="5"/>
      <c r="B137" s="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ht="14.25" customHeight="1" x14ac:dyDescent="0.2">
      <c r="A138" s="5"/>
      <c r="B138" s="99" t="s">
        <v>20</v>
      </c>
      <c r="C138" s="100"/>
      <c r="D138" s="79">
        <f>SUM(D126+D114+D87+D53+D10)</f>
        <v>17999999.999999996</v>
      </c>
      <c r="E138" s="19"/>
      <c r="F138" s="19"/>
      <c r="G138" s="19"/>
      <c r="H138" s="19"/>
      <c r="I138" s="19"/>
      <c r="J138" s="19"/>
      <c r="K138" s="19"/>
      <c r="L138" s="19"/>
      <c r="M138" s="20"/>
    </row>
    <row r="139" spans="1:13" ht="58.5" customHeight="1" x14ac:dyDescent="0.2">
      <c r="A139" s="5"/>
      <c r="B139" s="87" t="s">
        <v>12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9"/>
    </row>
    <row r="140" spans="1:13" ht="69.75" customHeight="1" x14ac:dyDescent="0.2">
      <c r="A140" s="5"/>
      <c r="B140" s="87" t="s">
        <v>16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9"/>
    </row>
    <row r="141" spans="1:13" x14ac:dyDescent="0.2">
      <c r="A141" s="5"/>
      <c r="B141" s="90" t="s">
        <v>13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">
      <c r="A142" s="5"/>
      <c r="B142" s="84" t="s">
        <v>14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6"/>
    </row>
    <row r="143" spans="1:13" x14ac:dyDescent="0.2">
      <c r="A143" s="5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</sheetData>
  <mergeCells count="20">
    <mergeCell ref="B142:M142"/>
    <mergeCell ref="B140:M140"/>
    <mergeCell ref="G6:H6"/>
    <mergeCell ref="J6:K6"/>
    <mergeCell ref="L6:L7"/>
    <mergeCell ref="I6:I7"/>
    <mergeCell ref="M6:M7"/>
    <mergeCell ref="B141:M141"/>
    <mergeCell ref="B139:M139"/>
    <mergeCell ref="C8:M8"/>
    <mergeCell ref="C135:M135"/>
    <mergeCell ref="B138:C138"/>
    <mergeCell ref="B2:M2"/>
    <mergeCell ref="B3:M3"/>
    <mergeCell ref="B4:M4"/>
    <mergeCell ref="B6:B7"/>
    <mergeCell ref="C6:C7"/>
    <mergeCell ref="D6:D7"/>
    <mergeCell ref="E6:E7"/>
    <mergeCell ref="F6:F7"/>
  </mergeCells>
  <phoneticPr fontId="0" type="noConversion"/>
  <pageMargins left="0.25" right="0.25" top="0.67" bottom="0.63" header="0.26" footer="0.34"/>
  <pageSetup paperSize="5" scale="90" orientation="landscape" r:id="rId1"/>
  <headerFooter alignWithMargins="0">
    <oddHeader>&amp;R&amp;8Inter-American Development BankProject Procurement Division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0102ec3d50b4e7ef566a89942b7337f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a2b00a3559290db0aee23e76ac17fb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38171452</IDBDocs_x0020_Number>
    <TaxCatchAll xmlns="cdc7663a-08f0-4737-9e8c-148ce897a09c">
      <Value>18</Value>
      <Value>81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false</Disclosed>
    <Publication_x0020_Type xmlns="cdc7663a-08f0-4737-9e8c-148ce897a09c" xsi:nil="true"/>
    <Division_x0020_or_x0020_Unit xmlns="cdc7663a-08f0-4737-9e8c-148ce897a09c">INT/INT</Division_x0020_or_x0020_Unit>
    <Approval_x0020_Number xmlns="cdc7663a-08f0-4737-9e8c-148ce897a09c" xsi:nil="true"/>
    <Document_x0020_Author xmlns="cdc7663a-08f0-4737-9e8c-148ce897a09c">Beitler, Ady</Document_x0020_Author>
    <Disclosure_x0020_Activity xmlns="cdc7663a-08f0-4737-9e8c-148ce897a09c">Loan Proposal</Disclosure_x0020_Activity>
    <Fiscal_x0020_Year_x0020_IDB xmlns="cdc7663a-08f0-4737-9e8c-148ce897a09c">2013</Fiscal_x0020_Year_x0020_IDB>
    <Webtopic xmlns="cdc7663a-08f0-4737-9e8c-148ce897a09c">Integration and Trade</Webtopic>
    <Other_x0020_Author xmlns="cdc7663a-08f0-4737-9e8c-148ce897a09c" xsi:nil="true"/>
    <Abstract xmlns="cdc7663a-08f0-4737-9e8c-148ce897a09c" xsi:nil="true"/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EXCEL&lt;/APPLICATION&gt;&lt;STAGE_CODE&gt;LP&lt;/STAGE_CODE&gt;&lt;USER_STAGE&gt;Loan Proposal&lt;/USER_STAGE&gt;&lt;PD_OBJ_TYPE&gt;0&lt;/PD_OBJ_TYPE&gt;&lt;MAKERECORD&gt;Y&lt;/MAKERECORD&gt;&lt;/Data&gt;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TaxKeywordTaxHTField xmlns="cdc7663a-08f0-4737-9e8c-148ce897a09c">
      <Terms xmlns="http://schemas.microsoft.com/office/infopath/2007/PartnerControls"/>
    </TaxKeywordTaxHTField>
    <Editor1 xmlns="cdc7663a-08f0-4737-9e8c-148ce897a09c" xsi:nil="true"/>
    <Region xmlns="cdc7663a-08f0-4737-9e8c-148ce897a09c" xsi:nil="true"/>
    <Document_x0020_Language_x0020_IDB xmlns="cdc7663a-08f0-4737-9e8c-148ce897a09c">English</Document_x0020_Language_x0020_IDB>
    <Identifier xmlns="cdc7663a-08f0-4737-9e8c-148ce897a09c" xsi:nil="true"/>
    <Publishing_x0020_Hou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Trinidad and Tobago</TermName>
          <TermId xmlns="http://schemas.microsoft.com/office/infopath/2007/PartnerControls">1c8020ac-00d9-4987-90d1-6435cf854c1b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E156A412-EDA5-424D-A954-085FC6A1D1C1}"/>
</file>

<file path=customXml/itemProps2.xml><?xml version="1.0" encoding="utf-8"?>
<ds:datastoreItem xmlns:ds="http://schemas.openxmlformats.org/officeDocument/2006/customXml" ds:itemID="{3C0F3E1F-B72B-4A55-B346-0429D5F0993E}"/>
</file>

<file path=customXml/itemProps3.xml><?xml version="1.0" encoding="utf-8"?>
<ds:datastoreItem xmlns:ds="http://schemas.openxmlformats.org/officeDocument/2006/customXml" ds:itemID="{978B64FC-A723-4A3B-B53A-9F70EA5C2C57}"/>
</file>

<file path=customXml/itemProps4.xml><?xml version="1.0" encoding="utf-8"?>
<ds:datastoreItem xmlns:ds="http://schemas.openxmlformats.org/officeDocument/2006/customXml" ds:itemID="{40D309CE-3A29-4245-ACB1-7F95C8157E9D}"/>
</file>

<file path=customXml/itemProps5.xml><?xml version="1.0" encoding="utf-8"?>
<ds:datastoreItem xmlns:ds="http://schemas.openxmlformats.org/officeDocument/2006/customXml" ds:itemID="{E83961C2-18AE-48D8-8823-7C96A93A6AAA}"/>
</file>

<file path=customXml/itemProps6.xml><?xml version="1.0" encoding="utf-8"?>
<ds:datastoreItem xmlns:ds="http://schemas.openxmlformats.org/officeDocument/2006/customXml" ds:itemID="{7A41C3B4-4005-4C25-8FE1-E08142FD8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 Procurement Plan </dc:title>
  <dc:creator>MARIASA</dc:creator>
  <cp:keywords/>
  <cp:lastModifiedBy>Test</cp:lastModifiedBy>
  <cp:lastPrinted>2013-10-04T20:44:24Z</cp:lastPrinted>
  <dcterms:created xsi:type="dcterms:W3CDTF">2007-02-02T19:50:30Z</dcterms:created>
  <dcterms:modified xsi:type="dcterms:W3CDTF">2013-10-18T19:15:23Z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0x0101001A458A224826124E8B45B1D613300CFC00BCF8896E1841C842949D0F901AA0D771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8" name="Fund IDB">
    <vt:lpwstr/>
  </property>
  <property fmtid="{D5CDD505-2E9C-101B-9397-08002B2CF9AE}" pid="9" name="Country">
    <vt:lpwstr>18;#Trinidad and Tobago|1c8020ac-00d9-4987-90d1-6435cf854c1b</vt:lpwstr>
  </property>
  <property fmtid="{D5CDD505-2E9C-101B-9397-08002B2CF9AE}" pid="10" name="Series_x0020_Operations_x0020_IDB">
    <vt:lpwstr/>
  </property>
  <property fmtid="{D5CDD505-2E9C-101B-9397-08002B2CF9AE}" pid="11" name="Sector IDB">
    <vt:lpwstr/>
  </property>
  <property fmtid="{D5CDD505-2E9C-101B-9397-08002B2CF9AE}" pid="12" name="Function Operations IDB">
    <vt:lpwstr>81;#IDBDocs|cca77002-e150-4b2d-ab1f-1d7a7cdcae16</vt:lpwstr>
  </property>
  <property fmtid="{D5CDD505-2E9C-101B-9397-08002B2CF9AE}" pid="15" name="From:">
    <vt:lpwstr/>
  </property>
  <property fmtid="{D5CDD505-2E9C-101B-9397-08002B2CF9AE}" pid="16" name="To:">
    <vt:lpwstr/>
  </property>
  <property fmtid="{D5CDD505-2E9C-101B-9397-08002B2CF9AE}" pid="17" name="Series Operations IDB">
    <vt:lpwstr/>
  </property>
  <property fmtid="{D5CDD505-2E9C-101B-9397-08002B2CF9AE}" pid="18" name="Sub-Sector">
    <vt:lpwstr/>
  </property>
</Properties>
</file>