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6" i="1"/>
  <c r="F47"/>
  <c r="F21"/>
  <c r="F22"/>
  <c r="F23"/>
  <c r="F20"/>
  <c r="F45"/>
  <c r="F44"/>
  <c r="F26"/>
  <c r="F27"/>
  <c r="F25"/>
  <c r="F14"/>
  <c r="F13"/>
  <c r="F19" s="1"/>
  <c r="F11"/>
  <c r="F12" s="1"/>
  <c r="F28" l="1"/>
  <c r="F24"/>
  <c r="F29" s="1"/>
  <c r="F30" s="1"/>
  <c r="F31" s="1"/>
  <c r="F49"/>
  <c r="F50" l="1"/>
  <c r="F51" s="1"/>
</calcChain>
</file>

<file path=xl/sharedStrings.xml><?xml version="1.0" encoding="utf-8"?>
<sst xmlns="http://schemas.openxmlformats.org/spreadsheetml/2006/main" count="74" uniqueCount="44">
  <si>
    <t>PROJET DE PROTECTION DES BERGES DU FLEUVE DE L'ARTIBONITE EN AVAL IMMEDIAT AU BARRAGE DE CANNEAU</t>
  </si>
  <si>
    <t>Maître de l'Ouvrage :</t>
  </si>
  <si>
    <t>BERGE GAUCHE</t>
  </si>
  <si>
    <t>Prix No</t>
  </si>
  <si>
    <t>Désignation</t>
  </si>
  <si>
    <t>Unité</t>
  </si>
  <si>
    <t>Quantité</t>
  </si>
  <si>
    <t>Prix total (avec taxes) $US</t>
  </si>
  <si>
    <t>DEVIS ESTIMATIF</t>
  </si>
  <si>
    <t>A-01</t>
  </si>
  <si>
    <t>Installaion générale de chantier et mobilisation</t>
  </si>
  <si>
    <t>Forfait</t>
  </si>
  <si>
    <t>Prix unitaire (avec taxes) $US</t>
  </si>
  <si>
    <t>A.- MOBILISATION ET INSTALLATION GÉNÉRALE DE CHANTIER</t>
  </si>
  <si>
    <t xml:space="preserve">B-02 </t>
  </si>
  <si>
    <t>Implantation</t>
  </si>
  <si>
    <t>B-03</t>
  </si>
  <si>
    <t>Travaux d'assèchement</t>
  </si>
  <si>
    <t>B.- TRAVAUX GÉNÉRAUX</t>
  </si>
  <si>
    <t>C-04</t>
  </si>
  <si>
    <t>Déblais</t>
  </si>
  <si>
    <t>Remblais</t>
  </si>
  <si>
    <t>Gabions</t>
  </si>
  <si>
    <t>Béton</t>
  </si>
  <si>
    <t>C-05</t>
  </si>
  <si>
    <t>C-06</t>
  </si>
  <si>
    <t>C-07</t>
  </si>
  <si>
    <t>C.- TRAVAUX DE PROTECTION LE LONG DE L'OUVRAGE EXISTANT</t>
  </si>
  <si>
    <t>D-04</t>
  </si>
  <si>
    <t>D-05</t>
  </si>
  <si>
    <t>D-06</t>
  </si>
  <si>
    <t xml:space="preserve">D.- TRAVAUX DE PROLONGEMENT DU MUR EN GABIONS </t>
  </si>
  <si>
    <t>SOUS TOTAL</t>
  </si>
  <si>
    <t>IMPRÉVUS (10%)</t>
  </si>
  <si>
    <t>TOTAL</t>
  </si>
  <si>
    <t>BERGE DROITE</t>
  </si>
  <si>
    <t>A-02</t>
  </si>
  <si>
    <t>A-04</t>
  </si>
  <si>
    <t>A-05</t>
  </si>
  <si>
    <t>A-06</t>
  </si>
  <si>
    <t>Remblai</t>
  </si>
  <si>
    <t>B.- TRAVAUX DE MUR PROTECTION EN GABIONS</t>
  </si>
  <si>
    <r>
      <t>m</t>
    </r>
    <r>
      <rPr>
        <vertAlign val="superscript"/>
        <sz val="11"/>
        <color theme="1"/>
        <rFont val="Times New Roman"/>
        <family val="1"/>
      </rPr>
      <t>3</t>
    </r>
  </si>
  <si>
    <t>MARNDR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</si>
</sst>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2" xfId="0" applyFont="1" applyBorder="1"/>
    <xf numFmtId="4" fontId="1" fillId="0" borderId="0" xfId="0" applyNumberFormat="1" applyFont="1"/>
    <xf numFmtId="0" fontId="4" fillId="0" borderId="0" xfId="0" applyFont="1" applyBorder="1" applyAlignment="1"/>
    <xf numFmtId="0" fontId="3" fillId="0" borderId="0" xfId="0" applyFont="1" applyBorder="1" applyAlignment="1">
      <alignment wrapText="1"/>
    </xf>
    <xf numFmtId="0" fontId="5" fillId="0" borderId="0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1" xfId="0" applyFont="1" applyBorder="1" applyAlignment="1">
      <alignment horizontal="center"/>
    </xf>
    <xf numFmtId="4" fontId="1" fillId="0" borderId="12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4" fontId="1" fillId="0" borderId="4" xfId="0" applyNumberFormat="1" applyFont="1" applyBorder="1"/>
    <xf numFmtId="4" fontId="1" fillId="0" borderId="15" xfId="0" applyNumberFormat="1" applyFont="1" applyBorder="1" applyAlignment="1">
      <alignment horizontal="center"/>
    </xf>
    <xf numFmtId="4" fontId="1" fillId="0" borderId="9" xfId="0" applyNumberFormat="1" applyFont="1" applyBorder="1"/>
    <xf numFmtId="4" fontId="1" fillId="0" borderId="17" xfId="0" applyNumberFormat="1" applyFont="1" applyBorder="1" applyAlignment="1">
      <alignment horizontal="center"/>
    </xf>
    <xf numFmtId="4" fontId="1" fillId="0" borderId="20" xfId="0" applyNumberFormat="1" applyFont="1" applyBorder="1"/>
    <xf numFmtId="4" fontId="1" fillId="0" borderId="19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1" xfId="0" applyBorder="1"/>
    <xf numFmtId="4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7" xfId="0" applyBorder="1"/>
    <xf numFmtId="0" fontId="0" fillId="0" borderId="18" xfId="0" applyBorder="1"/>
    <xf numFmtId="4" fontId="0" fillId="0" borderId="9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/>
    <xf numFmtId="0" fontId="1" fillId="0" borderId="15" xfId="0" applyFont="1" applyBorder="1" applyAlignment="1">
      <alignment wrapText="1"/>
    </xf>
    <xf numFmtId="4" fontId="1" fillId="0" borderId="20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8" fillId="0" borderId="2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topLeftCell="A7" workbookViewId="0">
      <selection activeCell="I44" sqref="I44"/>
    </sheetView>
  </sheetViews>
  <sheetFormatPr defaultRowHeight="15"/>
  <cols>
    <col min="1" max="1" width="9.7109375" customWidth="1"/>
    <col min="2" max="2" width="30.42578125" customWidth="1"/>
    <col min="3" max="3" width="11.28515625" customWidth="1"/>
    <col min="4" max="4" width="11.5703125" customWidth="1"/>
    <col min="5" max="5" width="12.28515625" customWidth="1"/>
    <col min="6" max="6" width="13.140625" bestFit="1" customWidth="1"/>
  </cols>
  <sheetData>
    <row r="2" spans="1:7" ht="33.75" customHeight="1">
      <c r="A2" s="76" t="s">
        <v>0</v>
      </c>
      <c r="B2" s="77"/>
      <c r="C2" s="77"/>
      <c r="D2" s="77"/>
      <c r="E2" s="77"/>
      <c r="F2" s="78"/>
      <c r="G2" s="9"/>
    </row>
    <row r="3" spans="1:7">
      <c r="A3" s="2"/>
      <c r="B3" s="3"/>
      <c r="C3" s="3"/>
      <c r="D3" s="3"/>
      <c r="E3" s="3"/>
      <c r="F3" s="4"/>
      <c r="G3" s="3"/>
    </row>
    <row r="4" spans="1:7" ht="15.75">
      <c r="A4" s="79" t="s">
        <v>1</v>
      </c>
      <c r="B4" s="80"/>
      <c r="C4" s="80"/>
      <c r="D4" s="80"/>
      <c r="E4" s="80"/>
      <c r="F4" s="81"/>
      <c r="G4" s="8"/>
    </row>
    <row r="5" spans="1:7" ht="15.75">
      <c r="A5" s="79" t="s">
        <v>43</v>
      </c>
      <c r="B5" s="80"/>
      <c r="C5" s="80"/>
      <c r="D5" s="80"/>
      <c r="E5" s="80"/>
      <c r="F5" s="81"/>
      <c r="G5" s="8"/>
    </row>
    <row r="6" spans="1:7">
      <c r="A6" s="2"/>
      <c r="B6" s="3"/>
      <c r="C6" s="3"/>
      <c r="D6" s="3"/>
      <c r="E6" s="3"/>
      <c r="F6" s="4"/>
      <c r="G6" s="3"/>
    </row>
    <row r="7" spans="1:7">
      <c r="A7" s="82" t="s">
        <v>2</v>
      </c>
      <c r="B7" s="83"/>
      <c r="C7" s="83"/>
      <c r="D7" s="83"/>
      <c r="E7" s="83"/>
      <c r="F7" s="84"/>
      <c r="G7" s="10"/>
    </row>
    <row r="8" spans="1:7" ht="21.75" customHeight="1">
      <c r="A8" s="85" t="s">
        <v>8</v>
      </c>
      <c r="B8" s="86"/>
      <c r="C8" s="86"/>
      <c r="D8" s="86"/>
      <c r="E8" s="86"/>
      <c r="F8" s="87"/>
      <c r="G8" s="11"/>
    </row>
    <row r="9" spans="1:7" ht="31.5" customHeight="1">
      <c r="A9" s="88" t="s">
        <v>3</v>
      </c>
      <c r="B9" s="88" t="s">
        <v>4</v>
      </c>
      <c r="C9" s="89" t="s">
        <v>5</v>
      </c>
      <c r="D9" s="5"/>
      <c r="E9" s="5"/>
      <c r="F9" s="6"/>
      <c r="G9" s="3"/>
    </row>
    <row r="10" spans="1:7" ht="57.75">
      <c r="A10" s="88"/>
      <c r="B10" s="88"/>
      <c r="C10" s="89"/>
      <c r="D10" s="18" t="s">
        <v>6</v>
      </c>
      <c r="E10" s="13" t="s">
        <v>12</v>
      </c>
      <c r="F10" s="13" t="s">
        <v>7</v>
      </c>
    </row>
    <row r="11" spans="1:7" ht="30.75" thickBot="1">
      <c r="A11" s="24" t="s">
        <v>9</v>
      </c>
      <c r="B11" s="53" t="s">
        <v>10</v>
      </c>
      <c r="C11" s="58" t="s">
        <v>11</v>
      </c>
      <c r="D11" s="49">
        <v>1</v>
      </c>
      <c r="E11" s="27">
        <v>175000</v>
      </c>
      <c r="F11" s="27">
        <f>D11*E11</f>
        <v>175000</v>
      </c>
      <c r="G11" s="1"/>
    </row>
    <row r="12" spans="1:7" ht="31.5" customHeight="1" thickTop="1" thickBot="1">
      <c r="A12" s="91" t="s">
        <v>13</v>
      </c>
      <c r="B12" s="91"/>
      <c r="C12" s="92"/>
      <c r="D12" s="54"/>
      <c r="E12" s="31"/>
      <c r="F12" s="65">
        <f>SUM(F11)</f>
        <v>175000</v>
      </c>
      <c r="G12" s="1"/>
    </row>
    <row r="13" spans="1:7" ht="23.25" customHeight="1" thickTop="1">
      <c r="A13" s="46" t="s">
        <v>14</v>
      </c>
      <c r="B13" s="46" t="s">
        <v>15</v>
      </c>
      <c r="C13" s="57" t="s">
        <v>11</v>
      </c>
      <c r="D13" s="48">
        <v>1</v>
      </c>
      <c r="E13" s="29">
        <v>15000</v>
      </c>
      <c r="F13" s="29">
        <f>D13*E13</f>
        <v>15000</v>
      </c>
      <c r="G13" s="1"/>
    </row>
    <row r="14" spans="1:7" ht="24" customHeight="1">
      <c r="A14" s="21" t="s">
        <v>16</v>
      </c>
      <c r="B14" s="21" t="s">
        <v>17</v>
      </c>
      <c r="C14" s="23" t="s">
        <v>11</v>
      </c>
      <c r="D14" s="19">
        <v>1</v>
      </c>
      <c r="E14" s="17">
        <v>300000</v>
      </c>
      <c r="F14" s="17">
        <f>D14*E14</f>
        <v>300000</v>
      </c>
      <c r="G14" s="1"/>
    </row>
    <row r="15" spans="1:7">
      <c r="A15" s="21"/>
      <c r="B15" s="16"/>
      <c r="C15" s="20"/>
      <c r="D15" s="19"/>
      <c r="E15" s="17"/>
      <c r="F15" s="17"/>
      <c r="G15" s="1"/>
    </row>
    <row r="16" spans="1:7">
      <c r="A16" s="21"/>
      <c r="B16" s="16"/>
      <c r="C16" s="20"/>
      <c r="D16" s="19"/>
      <c r="E16" s="17"/>
      <c r="F16" s="17"/>
      <c r="G16" s="1"/>
    </row>
    <row r="17" spans="1:7">
      <c r="A17" s="21"/>
      <c r="B17" s="16"/>
      <c r="C17" s="20"/>
      <c r="D17" s="19"/>
      <c r="E17" s="17"/>
      <c r="F17" s="17"/>
      <c r="G17" s="1"/>
    </row>
    <row r="18" spans="1:7" ht="15.75" thickBot="1">
      <c r="A18" s="24"/>
      <c r="B18" s="24"/>
      <c r="C18" s="52"/>
      <c r="D18" s="49"/>
      <c r="E18" s="27"/>
      <c r="F18" s="27"/>
      <c r="G18" s="1"/>
    </row>
    <row r="19" spans="1:7" ht="21" customHeight="1" thickTop="1" thickBot="1">
      <c r="A19" s="67" t="s">
        <v>18</v>
      </c>
      <c r="B19" s="90"/>
      <c r="C19" s="90"/>
      <c r="D19" s="47"/>
      <c r="E19" s="47"/>
      <c r="F19" s="64">
        <f>SUM(F13:F18)</f>
        <v>315000</v>
      </c>
      <c r="G19" s="1"/>
    </row>
    <row r="20" spans="1:7" ht="22.5" customHeight="1" thickTop="1">
      <c r="A20" s="46" t="s">
        <v>19</v>
      </c>
      <c r="B20" s="46" t="s">
        <v>20</v>
      </c>
      <c r="C20" s="50" t="s">
        <v>42</v>
      </c>
      <c r="D20" s="48">
        <v>480</v>
      </c>
      <c r="E20" s="29">
        <v>30</v>
      </c>
      <c r="F20" s="29">
        <f>D20*E20</f>
        <v>14400</v>
      </c>
      <c r="G20" s="1"/>
    </row>
    <row r="21" spans="1:7" ht="21" customHeight="1">
      <c r="A21" s="21" t="s">
        <v>24</v>
      </c>
      <c r="B21" s="21" t="s">
        <v>21</v>
      </c>
      <c r="C21" s="23" t="s">
        <v>42</v>
      </c>
      <c r="D21" s="19">
        <v>0</v>
      </c>
      <c r="E21" s="17">
        <v>36</v>
      </c>
      <c r="F21" s="29">
        <f t="shared" ref="F21:F23" si="0">D21*E21</f>
        <v>0</v>
      </c>
    </row>
    <row r="22" spans="1:7" ht="22.5" customHeight="1">
      <c r="A22" s="21" t="s">
        <v>25</v>
      </c>
      <c r="B22" s="21" t="s">
        <v>22</v>
      </c>
      <c r="C22" s="23" t="s">
        <v>42</v>
      </c>
      <c r="D22" s="19">
        <v>410</v>
      </c>
      <c r="E22" s="17">
        <v>130</v>
      </c>
      <c r="F22" s="29">
        <f t="shared" si="0"/>
        <v>53300</v>
      </c>
    </row>
    <row r="23" spans="1:7" ht="20.25" customHeight="1" thickBot="1">
      <c r="A23" s="33" t="s">
        <v>26</v>
      </c>
      <c r="B23" s="33" t="s">
        <v>23</v>
      </c>
      <c r="C23" s="51" t="s">
        <v>42</v>
      </c>
      <c r="D23" s="49">
        <v>522</v>
      </c>
      <c r="E23" s="27">
        <v>360</v>
      </c>
      <c r="F23" s="29">
        <f t="shared" si="0"/>
        <v>187920</v>
      </c>
    </row>
    <row r="24" spans="1:7" ht="32.25" customHeight="1" thickTop="1" thickBot="1">
      <c r="A24" s="72" t="s">
        <v>27</v>
      </c>
      <c r="B24" s="73"/>
      <c r="C24" s="73"/>
      <c r="D24" s="34"/>
      <c r="E24" s="34"/>
      <c r="F24" s="93">
        <f>SUM(F20:F23)</f>
        <v>255620</v>
      </c>
    </row>
    <row r="25" spans="1:7" ht="20.25" customHeight="1" thickTop="1">
      <c r="A25" s="45" t="s">
        <v>28</v>
      </c>
      <c r="B25" s="45" t="s">
        <v>20</v>
      </c>
      <c r="C25" s="59" t="s">
        <v>42</v>
      </c>
      <c r="D25" s="48">
        <v>5940</v>
      </c>
      <c r="E25" s="29">
        <v>30</v>
      </c>
      <c r="F25" s="29">
        <f>D25*E25</f>
        <v>178200</v>
      </c>
    </row>
    <row r="26" spans="1:7" ht="21" customHeight="1">
      <c r="A26" s="35" t="s">
        <v>29</v>
      </c>
      <c r="B26" s="35" t="s">
        <v>21</v>
      </c>
      <c r="C26" s="60" t="s">
        <v>42</v>
      </c>
      <c r="D26" s="19">
        <v>310</v>
      </c>
      <c r="E26" s="17">
        <v>36</v>
      </c>
      <c r="F26" s="17">
        <f t="shared" ref="F26:F27" si="1">D26*E26</f>
        <v>11160</v>
      </c>
    </row>
    <row r="27" spans="1:7" ht="22.5" customHeight="1" thickBot="1">
      <c r="A27" s="36" t="s">
        <v>30</v>
      </c>
      <c r="B27" s="36" t="s">
        <v>22</v>
      </c>
      <c r="C27" s="61" t="s">
        <v>42</v>
      </c>
      <c r="D27" s="49">
        <v>4640</v>
      </c>
      <c r="E27" s="27">
        <v>130</v>
      </c>
      <c r="F27" s="27">
        <f t="shared" si="1"/>
        <v>603200</v>
      </c>
    </row>
    <row r="28" spans="1:7" ht="21.75" customHeight="1" thickTop="1" thickBot="1">
      <c r="A28" s="74" t="s">
        <v>31</v>
      </c>
      <c r="B28" s="75"/>
      <c r="C28" s="75"/>
      <c r="D28" s="37"/>
      <c r="E28" s="37"/>
      <c r="F28" s="64">
        <f>SUM(F25:F27)</f>
        <v>792560</v>
      </c>
    </row>
    <row r="29" spans="1:7" ht="19.5" customHeight="1" thickTop="1">
      <c r="A29" s="41"/>
      <c r="B29" s="55" t="s">
        <v>32</v>
      </c>
      <c r="C29" s="42"/>
      <c r="D29" s="43"/>
      <c r="E29" s="44"/>
      <c r="F29" s="62">
        <f>F12+F19+F24+F28</f>
        <v>1538180</v>
      </c>
    </row>
    <row r="30" spans="1:7" ht="24.75" customHeight="1">
      <c r="A30" s="38"/>
      <c r="B30" s="56" t="s">
        <v>33</v>
      </c>
      <c r="C30" s="40"/>
      <c r="D30" s="39"/>
      <c r="E30" s="32"/>
      <c r="F30" s="63">
        <f>F29*10%</f>
        <v>153818</v>
      </c>
    </row>
    <row r="31" spans="1:7" ht="20.25" customHeight="1">
      <c r="A31" s="38"/>
      <c r="B31" s="56" t="s">
        <v>34</v>
      </c>
      <c r="C31" s="40"/>
      <c r="D31" s="39"/>
      <c r="E31" s="32"/>
      <c r="F31" s="63">
        <f>SUM(F29:F30)</f>
        <v>1691998</v>
      </c>
    </row>
    <row r="32" spans="1:7">
      <c r="D32" s="15"/>
      <c r="E32" s="15"/>
      <c r="F32" s="15"/>
    </row>
    <row r="33" spans="1:6">
      <c r="D33" s="15"/>
      <c r="E33" s="15"/>
      <c r="F33" s="15"/>
    </row>
    <row r="35" spans="1:6" ht="36" customHeight="1">
      <c r="A35" s="76" t="s">
        <v>0</v>
      </c>
      <c r="B35" s="77"/>
      <c r="C35" s="77"/>
      <c r="D35" s="77"/>
      <c r="E35" s="77"/>
      <c r="F35" s="78"/>
    </row>
    <row r="36" spans="1:6">
      <c r="A36" s="2"/>
      <c r="B36" s="3"/>
      <c r="C36" s="3"/>
      <c r="D36" s="3"/>
      <c r="E36" s="3"/>
      <c r="F36" s="4"/>
    </row>
    <row r="37" spans="1:6" ht="15.75">
      <c r="A37" s="79" t="s">
        <v>1</v>
      </c>
      <c r="B37" s="80"/>
      <c r="C37" s="80"/>
      <c r="D37" s="80"/>
      <c r="E37" s="80"/>
      <c r="F37" s="81"/>
    </row>
    <row r="38" spans="1:6" ht="15.75">
      <c r="A38" s="79" t="s">
        <v>43</v>
      </c>
      <c r="B38" s="80"/>
      <c r="C38" s="80"/>
      <c r="D38" s="80"/>
      <c r="E38" s="80"/>
      <c r="F38" s="81"/>
    </row>
    <row r="39" spans="1:6">
      <c r="A39" s="2"/>
      <c r="B39" s="3"/>
      <c r="C39" s="3"/>
      <c r="D39" s="3"/>
      <c r="E39" s="3"/>
      <c r="F39" s="4"/>
    </row>
    <row r="40" spans="1:6">
      <c r="A40" s="82" t="s">
        <v>35</v>
      </c>
      <c r="B40" s="83"/>
      <c r="C40" s="83"/>
      <c r="D40" s="83"/>
      <c r="E40" s="83"/>
      <c r="F40" s="84"/>
    </row>
    <row r="41" spans="1:6" ht="21.75" customHeight="1">
      <c r="A41" s="85" t="s">
        <v>8</v>
      </c>
      <c r="B41" s="86"/>
      <c r="C41" s="86"/>
      <c r="D41" s="86"/>
      <c r="E41" s="86"/>
      <c r="F41" s="87"/>
    </row>
    <row r="42" spans="1:6">
      <c r="A42" s="88" t="s">
        <v>3</v>
      </c>
      <c r="B42" s="88" t="s">
        <v>4</v>
      </c>
      <c r="C42" s="89" t="s">
        <v>5</v>
      </c>
      <c r="D42" s="5"/>
      <c r="E42" s="5"/>
      <c r="F42" s="6"/>
    </row>
    <row r="43" spans="1:6" ht="57.75">
      <c r="A43" s="88"/>
      <c r="B43" s="88"/>
      <c r="C43" s="89"/>
      <c r="D43" s="18" t="s">
        <v>6</v>
      </c>
      <c r="E43" s="13" t="s">
        <v>12</v>
      </c>
      <c r="F43" s="13" t="s">
        <v>7</v>
      </c>
    </row>
    <row r="44" spans="1:6" ht="31.5" customHeight="1">
      <c r="A44" s="21" t="s">
        <v>36</v>
      </c>
      <c r="B44" s="12" t="s">
        <v>15</v>
      </c>
      <c r="C44" s="20" t="s">
        <v>11</v>
      </c>
      <c r="D44" s="19">
        <v>1</v>
      </c>
      <c r="E44" s="17">
        <v>15000</v>
      </c>
      <c r="F44" s="17">
        <f>D44*E44</f>
        <v>15000</v>
      </c>
    </row>
    <row r="45" spans="1:6" ht="22.5" customHeight="1">
      <c r="A45" s="21" t="s">
        <v>37</v>
      </c>
      <c r="B45" s="21" t="s">
        <v>20</v>
      </c>
      <c r="C45" s="23" t="s">
        <v>42</v>
      </c>
      <c r="D45" s="22">
        <v>4200</v>
      </c>
      <c r="E45" s="17">
        <v>30</v>
      </c>
      <c r="F45" s="17">
        <f>D45*E45</f>
        <v>126000</v>
      </c>
    </row>
    <row r="46" spans="1:6" ht="28.5" customHeight="1">
      <c r="A46" s="21" t="s">
        <v>38</v>
      </c>
      <c r="B46" s="21" t="s">
        <v>40</v>
      </c>
      <c r="C46" s="23" t="s">
        <v>42</v>
      </c>
      <c r="D46" s="22">
        <v>460</v>
      </c>
      <c r="E46" s="17">
        <v>36</v>
      </c>
      <c r="F46" s="17">
        <f t="shared" ref="F46:F47" si="2">D46*E46</f>
        <v>16560</v>
      </c>
    </row>
    <row r="47" spans="1:6" ht="26.25" customHeight="1">
      <c r="A47" s="21" t="s">
        <v>39</v>
      </c>
      <c r="B47" s="21" t="s">
        <v>22</v>
      </c>
      <c r="C47" s="23" t="s">
        <v>42</v>
      </c>
      <c r="D47" s="22">
        <v>4380</v>
      </c>
      <c r="E47" s="17">
        <v>130</v>
      </c>
      <c r="F47" s="17">
        <f t="shared" si="2"/>
        <v>569400</v>
      </c>
    </row>
    <row r="48" spans="1:6" ht="24.75" customHeight="1" thickBot="1">
      <c r="A48" s="24"/>
      <c r="B48" s="24"/>
      <c r="C48" s="25"/>
      <c r="D48" s="26"/>
      <c r="E48" s="27"/>
      <c r="F48" s="27"/>
    </row>
    <row r="49" spans="1:6" ht="24" customHeight="1" thickTop="1" thickBot="1">
      <c r="A49" s="66" t="s">
        <v>41</v>
      </c>
      <c r="B49" s="66"/>
      <c r="C49" s="67"/>
      <c r="D49" s="30"/>
      <c r="E49" s="31"/>
      <c r="F49" s="65">
        <f>SUM(F44:F48)</f>
        <v>726960</v>
      </c>
    </row>
    <row r="50" spans="1:6" ht="24" customHeight="1" thickTop="1">
      <c r="A50" s="68" t="s">
        <v>33</v>
      </c>
      <c r="B50" s="68"/>
      <c r="C50" s="69"/>
      <c r="D50" s="28"/>
      <c r="E50" s="29"/>
      <c r="F50" s="62">
        <f>F49*10%</f>
        <v>72696</v>
      </c>
    </row>
    <row r="51" spans="1:6" ht="24" customHeight="1">
      <c r="A51" s="70" t="s">
        <v>34</v>
      </c>
      <c r="B51" s="70"/>
      <c r="C51" s="71"/>
      <c r="D51" s="22"/>
      <c r="E51" s="17"/>
      <c r="F51" s="63">
        <f>SUM(F49:F50)</f>
        <v>799656</v>
      </c>
    </row>
    <row r="52" spans="1:6">
      <c r="A52" s="1"/>
      <c r="B52" s="1"/>
      <c r="C52" s="1"/>
      <c r="D52" s="7"/>
      <c r="E52" s="14"/>
      <c r="F52" s="14"/>
    </row>
    <row r="53" spans="1:6">
      <c r="A53" s="1"/>
      <c r="B53" s="1"/>
      <c r="C53" s="1"/>
      <c r="D53" s="7"/>
      <c r="E53" s="7"/>
      <c r="F53" s="7"/>
    </row>
    <row r="54" spans="1:6">
      <c r="A54" s="1"/>
      <c r="B54" s="1"/>
      <c r="C54" s="1"/>
      <c r="D54" s="1"/>
      <c r="E54" s="1"/>
      <c r="F54" s="1"/>
    </row>
  </sheetData>
  <mergeCells count="23">
    <mergeCell ref="A19:C19"/>
    <mergeCell ref="A2:F2"/>
    <mergeCell ref="A4:F4"/>
    <mergeCell ref="A5:F5"/>
    <mergeCell ref="A7:F7"/>
    <mergeCell ref="A8:F8"/>
    <mergeCell ref="A9:A10"/>
    <mergeCell ref="B9:B10"/>
    <mergeCell ref="C9:C10"/>
    <mergeCell ref="A12:C12"/>
    <mergeCell ref="A49:C49"/>
    <mergeCell ref="A50:C50"/>
    <mergeCell ref="A51:C51"/>
    <mergeCell ref="A24:C24"/>
    <mergeCell ref="A28:C28"/>
    <mergeCell ref="A35:F35"/>
    <mergeCell ref="A37:F37"/>
    <mergeCell ref="A38:F38"/>
    <mergeCell ref="A40:F40"/>
    <mergeCell ref="A41:F41"/>
    <mergeCell ref="A42:A43"/>
    <mergeCell ref="B42:B43"/>
    <mergeCell ref="C42:C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38133483</IDBDocs_x0020_Number>
    <TaxCatchAll xmlns="9c571b2f-e523-4ab2-ba2e-09e151a03ef4">
      <Value>4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INE/RND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Lafontant, Eugenie Regine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2013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HA-L1087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French</Document_x0020_Language_x0020_IDB>
    <Identifier xmlns="9c571b2f-e523-4ab2-ba2e-09e151a03ef4"> TECFILE</Identifier>
    <Disclosure_x0020_Activity xmlns="9c571b2f-e523-4ab2-ba2e-09e151a03ef4">Loan Proposal</Disclosure_x0020_Activity>
    <Webtopic xmlns="9c571b2f-e523-4ab2-ba2e-09e151a03ef4">AG-ADR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B47074238963FC4BB51844B67A1E614D" ma:contentTypeVersion="0" ma:contentTypeDescription="A content type to manage public (operations) IDB documents" ma:contentTypeScope="" ma:versionID="b9501afcdc79f5e3aabb0278da3c32e4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09c5b69cee1cd2827bb8c1849e9b8ae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76c0645e-ed38-4b88-bd09-bd924f75b1ca}" ma:internalName="TaxCatchAll" ma:showField="CatchAllData" ma:web="62d80119-c9e5-4234-a178-fa32f7f2f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76c0645e-ed38-4b88-bd09-bd924f75b1ca}" ma:internalName="TaxCatchAllLabel" ma:readOnly="true" ma:showField="CatchAllDataLabel" ma:web="62d80119-c9e5-4234-a178-fa32f7f2f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751A692-EDCF-4D1F-AC64-1A082A2725C2}"/>
</file>

<file path=customXml/itemProps2.xml><?xml version="1.0" encoding="utf-8"?>
<ds:datastoreItem xmlns:ds="http://schemas.openxmlformats.org/officeDocument/2006/customXml" ds:itemID="{81F8FD49-A871-4143-84BF-71505D8D0B96}"/>
</file>

<file path=customXml/itemProps3.xml><?xml version="1.0" encoding="utf-8"?>
<ds:datastoreItem xmlns:ds="http://schemas.openxmlformats.org/officeDocument/2006/customXml" ds:itemID="{1B2333ED-E800-49B1-9E1E-AF25B9F43AEF}"/>
</file>

<file path=customXml/itemProps4.xml><?xml version="1.0" encoding="utf-8"?>
<ds:datastoreItem xmlns:ds="http://schemas.openxmlformats.org/officeDocument/2006/customXml" ds:itemID="{F6FE30CC-D501-4229-854F-28AB16465961}"/>
</file>

<file path=customXml/itemProps5.xml><?xml version="1.0" encoding="utf-8"?>
<ds:datastoreItem xmlns:ds="http://schemas.openxmlformats.org/officeDocument/2006/customXml" ds:itemID="{5FB3C2BB-F838-4BFD-B315-222BD3864D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Devis estimatif - Réhabilitation Berges gauche et droite en aval de Canneau, COB, 2013</dc:title>
  <dc:creator>Récepion</dc:creator>
  <cp:lastModifiedBy>User</cp:lastModifiedBy>
  <cp:lastPrinted>2013-09-11T20:56:30Z</cp:lastPrinted>
  <dcterms:created xsi:type="dcterms:W3CDTF">2013-09-11T14:32:53Z</dcterms:created>
  <dcterms:modified xsi:type="dcterms:W3CDTF">2013-09-11T20:56:53Z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0x01010046CF21643EE8D14686A648AA6DAD089200B47074238963FC4BB51844B67A1E614D</vt:lpwstr>
  </property>
  <property fmtid="{D5CDD505-2E9C-101B-9397-08002B2CF9AE}" pid="3" name="TaxKeyword">
    <vt:lpwstr/>
  </property>
  <property fmtid="{D5CDD505-2E9C-101B-9397-08002B2CF9AE}" pid="4" name="Function Operations IDB">
    <vt:lpwstr>4;#IDBDocs|cca77002-e150-4b2d-ab1f-1d7a7cdcae16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