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PDM" sheetId="1" r:id="rId1"/>
  </sheets>
  <definedNames>
    <definedName name="_xlnm._FilterDatabase" localSheetId="0" hidden="1">PPDM!$A$7:$Q$39</definedName>
  </definedNames>
  <calcPr calcId="145621"/>
</workbook>
</file>

<file path=xl/calcChain.xml><?xml version="1.0" encoding="utf-8"?>
<calcChain xmlns="http://schemas.openxmlformats.org/spreadsheetml/2006/main">
  <c r="E60" i="1" l="1"/>
  <c r="E47" i="1"/>
  <c r="E44" i="1"/>
  <c r="E43" i="1"/>
  <c r="E41" i="1" s="1"/>
  <c r="E66" i="1" s="1"/>
  <c r="E42" i="1"/>
  <c r="O35" i="1"/>
  <c r="E34" i="1"/>
  <c r="E24" i="1" s="1"/>
  <c r="M33" i="1"/>
  <c r="O32" i="1"/>
  <c r="M31" i="1"/>
  <c r="O29" i="1"/>
  <c r="E23" i="1"/>
  <c r="E22" i="1"/>
  <c r="E12" i="1"/>
</calcChain>
</file>

<file path=xl/sharedStrings.xml><?xml version="1.0" encoding="utf-8"?>
<sst xmlns="http://schemas.openxmlformats.org/spreadsheetml/2006/main" count="502" uniqueCount="211">
  <si>
    <t>Agence d'exécution</t>
  </si>
  <si>
    <t xml:space="preserve">CIAT </t>
  </si>
  <si>
    <t>Unité d'exécution</t>
  </si>
  <si>
    <t>PSFMR</t>
  </si>
  <si>
    <t>Numéro et nom du programme</t>
  </si>
  <si>
    <t>2720 / GR - HA</t>
  </si>
  <si>
    <t>Date de préparation</t>
  </si>
  <si>
    <r>
      <t>Période couverte par le Plan de Passation de Marchés : De </t>
    </r>
    <r>
      <rPr>
        <i/>
        <sz val="14"/>
        <rFont val="Calibri"/>
        <family val="2"/>
        <scheme val="minor"/>
      </rPr>
      <t>Juillet 2013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 à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 xml:space="preserve">Juin </t>
    </r>
    <r>
      <rPr>
        <i/>
        <sz val="14"/>
        <rFont val="Calibri"/>
        <family val="2"/>
        <scheme val="minor"/>
      </rPr>
      <t>2017</t>
    </r>
  </si>
  <si>
    <t>PLAN DE PASSATION DES MARCHES</t>
  </si>
  <si>
    <t>NUMÉRO DE RÉFÉRENCE DU MARCHÉ</t>
  </si>
  <si>
    <t>Composante du projet</t>
  </si>
  <si>
    <t>Produit(s) de la matrice des résultats au(x)quel(s) contribuent l'activité et la dépense associées au marché</t>
  </si>
  <si>
    <t>Description du marché</t>
  </si>
  <si>
    <t>Coût estimatif (USD)</t>
  </si>
  <si>
    <t>Méthode de Passation de Marché  (1)</t>
  </si>
  <si>
    <t>Clause de référence pour la justification de l'entente directe</t>
  </si>
  <si>
    <t>Révision (Ex-ante ou ex-post)</t>
  </si>
  <si>
    <t>Source et pourcentage de financement</t>
  </si>
  <si>
    <t>Préqualification</t>
  </si>
  <si>
    <t>Dates estimatives pour</t>
  </si>
  <si>
    <t>Commentaires</t>
  </si>
  <si>
    <t>Statut: En attente, en cours, adjugé, annulé, clôturé (2)</t>
  </si>
  <si>
    <t>BID (%)</t>
  </si>
  <si>
    <t>Autre (%)</t>
  </si>
  <si>
    <t>oui/non</t>
  </si>
  <si>
    <t>Lancement Appel à Manifestation d'intérêt pour constitution de la liste restreinte (uniquement pour les Services)</t>
  </si>
  <si>
    <t>Publication d'avis spécifique (Biens et Travaux) / Invitation (Liste restreinte)</t>
  </si>
  <si>
    <t>Signature du contrat</t>
  </si>
  <si>
    <t>Fin du contrat</t>
  </si>
  <si>
    <t>Biens et services connexes</t>
  </si>
  <si>
    <t xml:space="preserve">PSMR-BSC2-3 </t>
  </si>
  <si>
    <t xml:space="preserve">Composante 2 </t>
  </si>
  <si>
    <t>Code SDP : 2.3. 
Produit PMR: "Stations du GNSS installées et fonctionnent"</t>
  </si>
  <si>
    <t>Acquisition et installation d'un système géodésique et formation du personnel à l'utilisation et la maintenance</t>
  </si>
  <si>
    <t>ED</t>
  </si>
  <si>
    <t>Clause 4.02(b)(ii) des Conditions Spéciales de l'Accord de financement</t>
  </si>
  <si>
    <t>Ex-ante</t>
  </si>
  <si>
    <t>Non</t>
  </si>
  <si>
    <t>N/A</t>
  </si>
  <si>
    <t xml:space="preserve">Entente directe avec la firme Trimble, conformément à l'accord de financement du programme </t>
  </si>
  <si>
    <t xml:space="preserve">En attente </t>
  </si>
  <si>
    <t xml:space="preserve">PSMR-BSC3-1 </t>
  </si>
  <si>
    <t>Achat de 2 véhicules pour l'équipe de projet (Nord et Sud)</t>
  </si>
  <si>
    <t>CP</t>
  </si>
  <si>
    <t xml:space="preserve">Plusieurs marchés distincts possibles (Capitale, Nord, Sud) </t>
  </si>
  <si>
    <t>PSMR-BSC3.3</t>
  </si>
  <si>
    <t>Achat de mobilier de bureau pour l'équipe de projet (Capitale, Nord et Sud)</t>
  </si>
  <si>
    <t xml:space="preserve">PSMR-BSC 36 </t>
  </si>
  <si>
    <t>Achat de génératrice/inverteur pour l'équipe de projet (Nord et Sud)</t>
  </si>
  <si>
    <t xml:space="preserve">PSMR-BSC3.2 </t>
  </si>
  <si>
    <t>Composante I</t>
  </si>
  <si>
    <t>Achat de matériel informatique et logiciels pour l'équipe de projet (Capitale, Nord et Sud)</t>
  </si>
  <si>
    <t>Achat d'1 véhicule  pour l'équipe de projet (Capitale)</t>
  </si>
  <si>
    <t xml:space="preserve">PSMR-BSC 2.8 </t>
  </si>
  <si>
    <t xml:space="preserve">2.8 Les notaires sont équipés et formés </t>
  </si>
  <si>
    <t>Notaires équipés avec matériel informatique et formés à leur utilisation</t>
  </si>
  <si>
    <t>AOI</t>
  </si>
  <si>
    <t>PSMR-BSC2-9</t>
  </si>
  <si>
    <t>2,9 Arpenteurs publics et privés sont formés à l'utilisation du GNSS</t>
  </si>
  <si>
    <t>Arpenteurs équipés de stations GPS et formés à leur utilisation</t>
  </si>
  <si>
    <t xml:space="preserve">PSMR-BSC2-7 </t>
  </si>
  <si>
    <t>Composante 2</t>
  </si>
  <si>
    <t xml:space="preserve">Code SDP: 2.7. Les batiments de l'administration foncière sont équipés </t>
  </si>
  <si>
    <t>Equipement (mobilier, informatique) des bâtiments pour DGI/ONACA (Nord et Sud)</t>
  </si>
  <si>
    <t>Plusieurs marchés distincts</t>
  </si>
  <si>
    <t>Travaux</t>
  </si>
  <si>
    <t>PSMR-T - 2.5</t>
  </si>
  <si>
    <t xml:space="preserve">2.5 Batiments de l'administration foncière équipés </t>
  </si>
  <si>
    <t xml:space="preserve">Construction/réhabilitation de bâtiments pour DGI/ONACA (Nord et Sud) </t>
  </si>
  <si>
    <t>2 à 5 marchés distincts</t>
  </si>
  <si>
    <t>Services autre que consultations</t>
  </si>
  <si>
    <t>PSMR S-1.1</t>
  </si>
  <si>
    <t>1.1 et 1.6.1</t>
  </si>
  <si>
    <t>Délimitation des communes</t>
  </si>
  <si>
    <t>Clause 4.02(b)(i) des Conditions Spéciales de l'Accord de financement</t>
  </si>
  <si>
    <t>CNIGS</t>
  </si>
  <si>
    <t>PSMR S 1.5.4.4.2</t>
  </si>
  <si>
    <t>1.5.4.4.2</t>
  </si>
  <si>
    <t>Délimitation des terres de l'Etat - autres communes</t>
  </si>
  <si>
    <t>SED</t>
  </si>
  <si>
    <t>Paragraphe II.2.01(e) de l'Annexe de l'Accord de financement</t>
  </si>
  <si>
    <t>PSMR S-1.8.1</t>
  </si>
  <si>
    <t>1.8.1</t>
  </si>
  <si>
    <t>Etablissement d'actes notariés pour 500 parcelles dans le Sud</t>
  </si>
  <si>
    <t>Clause 4.04(b)(ii) des Conditions Spéciales de l'Accord de financement</t>
  </si>
  <si>
    <t>PSMR S-1.8.2</t>
  </si>
  <si>
    <t>1.8.2</t>
  </si>
  <si>
    <t>Etablissement d'actes notariés pour 500 parcelles dans le Nord</t>
  </si>
  <si>
    <t>PSMR S-1.7</t>
  </si>
  <si>
    <t>Accompagnement des notaires de la région Nord pour la numérisation et l'indexation de leurs archives</t>
  </si>
  <si>
    <t>PSMR S-1.5.4.2</t>
  </si>
  <si>
    <t>1.5.4.3.1</t>
  </si>
  <si>
    <t>Arpenteurs publics: délimitation et clarification de la tenure à Camp-Perrin</t>
  </si>
  <si>
    <t>Clause 4.04(b)(i) des Conditions Spéciales de l'Accord de financement</t>
  </si>
  <si>
    <t>PSMR S-1.5.4.3.2</t>
  </si>
  <si>
    <t>1.5.4.4.1</t>
  </si>
  <si>
    <t>Délimitation des terres de l'Etat à Camp-Perrin</t>
  </si>
  <si>
    <t xml:space="preserve">DGI </t>
  </si>
  <si>
    <t>PSMRT S-1.5.4.3.2</t>
  </si>
  <si>
    <t>1.5.4.3.2</t>
  </si>
  <si>
    <t>Notaires: délimitation et clarification de la tenure à Camp-Perrin</t>
  </si>
  <si>
    <t>PSMRT S-1.5.4.3.3</t>
  </si>
  <si>
    <t>1.5.4.3.3</t>
  </si>
  <si>
    <t>Arpenteurs publics: délimitation et clarification tenures autres communes Sud et Nord</t>
  </si>
  <si>
    <t>PSMRT S-1.5.4.3.4</t>
  </si>
  <si>
    <t>1.5.4.3.4</t>
  </si>
  <si>
    <t>Notaires: délimitation et clarification tenures autres communes Sud et Nord</t>
  </si>
  <si>
    <t>PSMR S-1.6.2 - 1.5.1</t>
  </si>
  <si>
    <t>1.6.2. et 1.5.1.</t>
  </si>
  <si>
    <t>Restitution photogramétrique (transformation des photographies en plans) - Autres communes</t>
  </si>
  <si>
    <t>3.06(b) du GN-2349-9</t>
  </si>
  <si>
    <t>PSMR S-3.20</t>
  </si>
  <si>
    <t>Composante 3</t>
  </si>
  <si>
    <t>3.20.1</t>
  </si>
  <si>
    <t>Evaluation d'impact du programme (firme pour enquêtes)</t>
  </si>
  <si>
    <t>PSMR S-1.4</t>
  </si>
  <si>
    <t>Accompagnement des notaires de la région Sud pour la numérisation et l'indexation de leurs archives</t>
  </si>
  <si>
    <t>PSMR S-1.5.1.1</t>
  </si>
  <si>
    <t>1.5.1.1</t>
  </si>
  <si>
    <t>Restitution photogramétrique (transformation des photographies en plans) - Camp-Perrin</t>
  </si>
  <si>
    <t>PSMR S-1.5.4.1</t>
  </si>
  <si>
    <t>Composante 1</t>
  </si>
  <si>
    <t>1.5.4.1.</t>
  </si>
  <si>
    <t>Campagne de communication Nord et Sud</t>
  </si>
  <si>
    <t>Bureaux de services-conseils</t>
  </si>
  <si>
    <t>PSMR-BSC2.5</t>
  </si>
  <si>
    <t>2.5.1</t>
  </si>
  <si>
    <t>Design des travaux de construction/réhabilitation de bâtiments pour DGI/ONACA (Nord et Sud)</t>
  </si>
  <si>
    <t>SBQC</t>
  </si>
  <si>
    <t>2.5.2</t>
  </si>
  <si>
    <t>Supervision des travaux de construction/réhabilitation de bâtiments pour DGI/ONACA (Nord et Sud)</t>
  </si>
  <si>
    <t>3.10(a) du GN-2350-9</t>
  </si>
  <si>
    <t>PSMR-BSC1.3</t>
  </si>
  <si>
    <t>1.3</t>
  </si>
  <si>
    <t>Conception du plan foncier de base (logiciel), installation et formation du personnel</t>
  </si>
  <si>
    <t>PSMR-BSC3.18</t>
  </si>
  <si>
    <t>3.18</t>
  </si>
  <si>
    <t>Audit financier du programme</t>
  </si>
  <si>
    <t>Liste restreinte des cabinets d'audit agrées fournie par la BID</t>
  </si>
  <si>
    <t>PSMR-BSC3.20.2</t>
  </si>
  <si>
    <t>Composante3</t>
  </si>
  <si>
    <t>3.20.2</t>
  </si>
  <si>
    <t>Evaluation d'impact du programme (supervision)</t>
  </si>
  <si>
    <t>Clause 4.04(b)(iii) des Conditions Spéciales de l'Accord de financement</t>
  </si>
  <si>
    <t>PSE</t>
  </si>
  <si>
    <t>Services de consultants individuels</t>
  </si>
  <si>
    <t>PSMR-SCI1.5.4.2.1</t>
  </si>
  <si>
    <t>1.5.4.2.1</t>
  </si>
  <si>
    <t>Enquêteurs pour le Sud (réalisation des enquêtes foncières)</t>
  </si>
  <si>
    <t>3.10(d) du GN-2350-9</t>
  </si>
  <si>
    <t xml:space="preserve">Plusieurs contrats </t>
  </si>
  <si>
    <t>En attente</t>
  </si>
  <si>
    <t>PSMR-SCI1.5.4.2.2</t>
  </si>
  <si>
    <t>1.5.4.2.2</t>
  </si>
  <si>
    <t>Enquêteurs pour le Nord (réalisation des enquêtes foncières)</t>
  </si>
  <si>
    <t>QCNI</t>
  </si>
  <si>
    <t>PSMR-SCI2.8.1</t>
  </si>
  <si>
    <t>2.8.1</t>
  </si>
  <si>
    <t>Formation de 50 juges et greffiers</t>
  </si>
  <si>
    <t>PSMR-SCI 2.1</t>
  </si>
  <si>
    <t>Formation de cadres chargés de l'administration foncière</t>
  </si>
  <si>
    <t>PSMR-SCI 2.15</t>
  </si>
  <si>
    <t>Associations des notaires et arpenteurs renforcées</t>
  </si>
  <si>
    <t xml:space="preserve">Marchés multiples </t>
  </si>
  <si>
    <t>PSMR-SCI2.11</t>
  </si>
  <si>
    <t>2.11</t>
  </si>
  <si>
    <t>Etude sur le fonctionnement des tribunaux</t>
  </si>
  <si>
    <t>PSMR-SCI2.12</t>
  </si>
  <si>
    <t>2.12</t>
  </si>
  <si>
    <t>Etude sur les mécanismes de crédit</t>
  </si>
  <si>
    <t>PSMR-SCI2.13</t>
  </si>
  <si>
    <t>2.13</t>
  </si>
  <si>
    <t>Etude sur la réforme des terres de l'Etat</t>
  </si>
  <si>
    <t>PSMR-SCI2.14</t>
  </si>
  <si>
    <t>2.14</t>
  </si>
  <si>
    <t>Etude/analyse des situations foncière locales</t>
  </si>
  <si>
    <t>PSMR SCI2.15</t>
  </si>
  <si>
    <t>2.15</t>
  </si>
  <si>
    <t xml:space="preserve">Plan d'aménagement </t>
  </si>
  <si>
    <t xml:space="preserve">Ex- ante </t>
  </si>
  <si>
    <t xml:space="preserve">Non </t>
  </si>
  <si>
    <t>PSMR-SCI3.9.1</t>
  </si>
  <si>
    <t>3.9.1</t>
  </si>
  <si>
    <t>Coordonnateur Nord</t>
  </si>
  <si>
    <t>PSMR-SCI 3.11</t>
  </si>
  <si>
    <t>3.11</t>
  </si>
  <si>
    <t>Assistant Finances</t>
  </si>
  <si>
    <t>Adjugé</t>
  </si>
  <si>
    <t>PSMR-SCI3.12</t>
  </si>
  <si>
    <t>3.12</t>
  </si>
  <si>
    <t>Ingénieur Civil pour construction batiments</t>
  </si>
  <si>
    <t>PSMR-SCI3.14</t>
  </si>
  <si>
    <t>3.14</t>
  </si>
  <si>
    <t>Assistant technique Passation des marchés</t>
  </si>
  <si>
    <t>PSMR-SCI3.15</t>
  </si>
  <si>
    <t>3.15</t>
  </si>
  <si>
    <t>Assistants administratifs Nord et Sud (x2)</t>
  </si>
  <si>
    <t>PSMR-SCI3.17</t>
  </si>
  <si>
    <t>3.17</t>
  </si>
  <si>
    <t>Spécialiste Suivi-évaluation</t>
  </si>
  <si>
    <t>PSMR-SCI3.18</t>
  </si>
  <si>
    <t xml:space="preserve">Divers consultants </t>
  </si>
  <si>
    <t xml:space="preserve">QCIN </t>
  </si>
  <si>
    <t xml:space="preserve">Ex ante </t>
  </si>
  <si>
    <t xml:space="preserve">Différents contrats en fonction des besoins identifiés </t>
  </si>
  <si>
    <t>PSMR-SCI3.19</t>
  </si>
  <si>
    <t>3.19</t>
  </si>
  <si>
    <t>Evaluations intermédiaire et finale</t>
  </si>
  <si>
    <t>TOTAL</t>
  </si>
  <si>
    <r>
      <rPr>
        <b/>
        <sz val="14"/>
        <rFont val="Calibri"/>
        <family val="2"/>
        <scheme val="minor"/>
      </rPr>
      <t xml:space="preserve">(1) </t>
    </r>
    <r>
      <rPr>
        <b/>
        <u/>
        <sz val="14"/>
        <rFont val="Calibri"/>
        <family val="2"/>
        <scheme val="minor"/>
      </rPr>
      <t>Biens et Travaux</t>
    </r>
    <r>
      <rPr>
        <sz val="14"/>
        <rFont val="Calibri"/>
        <family val="2"/>
        <scheme val="minor"/>
      </rPr>
      <t xml:space="preserve">: </t>
    </r>
    <r>
      <rPr>
        <b/>
        <sz val="14"/>
        <rFont val="Calibri"/>
        <family val="2"/>
        <scheme val="minor"/>
      </rPr>
      <t>AOI:</t>
    </r>
    <r>
      <rPr>
        <sz val="14"/>
        <rFont val="Calibri"/>
        <family val="2"/>
        <scheme val="minor"/>
      </rPr>
      <t xml:space="preserve"> Appel d'Offres International; </t>
    </r>
    <r>
      <rPr>
        <b/>
        <sz val="14"/>
        <rFont val="Calibri"/>
        <family val="2"/>
        <scheme val="minor"/>
      </rPr>
      <t>AOIR</t>
    </r>
    <r>
      <rPr>
        <sz val="14"/>
        <rFont val="Calibri"/>
        <family val="2"/>
        <scheme val="minor"/>
      </rPr>
      <t xml:space="preserve">: Appel d'Offres International Restreint; </t>
    </r>
    <r>
      <rPr>
        <b/>
        <sz val="14"/>
        <rFont val="Calibri"/>
        <family val="2"/>
        <scheme val="minor"/>
      </rPr>
      <t>AON:</t>
    </r>
    <r>
      <rPr>
        <sz val="14"/>
        <rFont val="Calibri"/>
        <family val="2"/>
        <scheme val="minor"/>
      </rPr>
      <t xml:space="preserve"> Appel d'Offres National; </t>
    </r>
    <r>
      <rPr>
        <b/>
        <sz val="14"/>
        <rFont val="Calibri"/>
        <family val="2"/>
        <scheme val="minor"/>
      </rPr>
      <t>CP:</t>
    </r>
    <r>
      <rPr>
        <sz val="14"/>
        <rFont val="Calibri"/>
        <family val="2"/>
        <scheme val="minor"/>
      </rPr>
      <t xml:space="preserve"> Comparaison de Prix; </t>
    </r>
    <r>
      <rPr>
        <b/>
        <sz val="14"/>
        <rFont val="Calibri"/>
        <family val="2"/>
        <scheme val="minor"/>
      </rPr>
      <t>ED</t>
    </r>
    <r>
      <rPr>
        <sz val="14"/>
        <rFont val="Calibri"/>
        <family val="2"/>
        <scheme val="minor"/>
      </rPr>
      <t xml:space="preserve">: Entente Directe; </t>
    </r>
    <r>
      <rPr>
        <b/>
        <sz val="14"/>
        <rFont val="Calibri"/>
        <family val="2"/>
        <scheme val="minor"/>
      </rPr>
      <t>FA</t>
    </r>
    <r>
      <rPr>
        <sz val="14"/>
        <rFont val="Calibri"/>
        <family val="2"/>
        <scheme val="minor"/>
      </rPr>
      <t xml:space="preserve">: force account (Régie); </t>
    </r>
    <r>
      <rPr>
        <b/>
        <u/>
        <sz val="14"/>
        <rFont val="Calibri"/>
        <family val="2"/>
        <scheme val="minor"/>
      </rPr>
      <t>Bureaux de Services Conseils :</t>
    </r>
    <r>
      <rPr>
        <b/>
        <sz val="14"/>
        <rFont val="Calibri"/>
        <family val="2"/>
        <scheme val="minor"/>
      </rPr>
      <t xml:space="preserve">  SFQC: </t>
    </r>
    <r>
      <rPr>
        <sz val="14"/>
        <rFont val="Calibri"/>
        <family val="2"/>
        <scheme val="minor"/>
      </rPr>
      <t xml:space="preserve">Sélection fondée sur la qualité et le coût; </t>
    </r>
    <r>
      <rPr>
        <b/>
        <sz val="14"/>
        <rFont val="Calibri"/>
        <family val="2"/>
        <scheme val="minor"/>
      </rPr>
      <t>SFQ:</t>
    </r>
    <r>
      <rPr>
        <sz val="14"/>
        <rFont val="Calibri"/>
        <family val="2"/>
        <scheme val="minor"/>
      </rPr>
      <t xml:space="preserve"> Sélection fondée sur la qualité;</t>
    </r>
    <r>
      <rPr>
        <b/>
        <sz val="14"/>
        <rFont val="Calibri"/>
        <family val="2"/>
        <scheme val="minor"/>
      </rPr>
      <t xml:space="preserve"> SCBD</t>
    </r>
    <r>
      <rPr>
        <sz val="14"/>
        <rFont val="Calibri"/>
        <family val="2"/>
        <scheme val="minor"/>
      </rPr>
      <t xml:space="preserve">: Sélection dans le cadre d'un budget déterminé; </t>
    </r>
    <r>
      <rPr>
        <b/>
        <sz val="14"/>
        <rFont val="Calibri"/>
        <family val="2"/>
        <scheme val="minor"/>
      </rPr>
      <t>SMC</t>
    </r>
    <r>
      <rPr>
        <sz val="14"/>
        <rFont val="Calibri"/>
        <family val="2"/>
        <scheme val="minor"/>
      </rPr>
      <t xml:space="preserve">:Sélection au « moindre coût »; </t>
    </r>
    <r>
      <rPr>
        <b/>
        <sz val="14"/>
        <rFont val="Calibri"/>
        <family val="2"/>
        <scheme val="minor"/>
      </rPr>
      <t>QC</t>
    </r>
    <r>
      <rPr>
        <sz val="14"/>
        <rFont val="Calibri"/>
        <family val="2"/>
        <scheme val="minor"/>
      </rPr>
      <t xml:space="preserve">: Sélection fondée sur les qualifications des consultants; </t>
    </r>
    <r>
      <rPr>
        <b/>
        <sz val="14"/>
        <rFont val="Calibri"/>
        <family val="2"/>
        <scheme val="minor"/>
      </rPr>
      <t>SED</t>
    </r>
    <r>
      <rPr>
        <sz val="14"/>
        <rFont val="Calibri"/>
        <family val="2"/>
        <scheme val="minor"/>
      </rPr>
      <t xml:space="preserve">:Sélection par entente directe; </t>
    </r>
    <r>
      <rPr>
        <b/>
        <u/>
        <sz val="14"/>
        <rFont val="Calibri"/>
        <family val="2"/>
        <scheme val="minor"/>
      </rPr>
      <t>Services de Consultants Individuels:</t>
    </r>
    <r>
      <rPr>
        <sz val="14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QCNI</t>
    </r>
    <r>
      <rPr>
        <sz val="14"/>
        <rFont val="Calibri"/>
        <family val="2"/>
        <scheme val="minor"/>
      </rPr>
      <t xml:space="preserve">: Sélection fondée sur les qualifications des consultants individuels nationaux; </t>
    </r>
    <r>
      <rPr>
        <b/>
        <sz val="14"/>
        <rFont val="Calibri"/>
        <family val="2"/>
        <scheme val="minor"/>
      </rPr>
      <t>QCII</t>
    </r>
    <r>
      <rPr>
        <sz val="14"/>
        <rFont val="Calibri"/>
        <family val="2"/>
        <scheme val="minor"/>
      </rPr>
      <t>: Sélection fondée sur les qualifications des consultants individuels internationaux</t>
    </r>
  </si>
  <si>
    <r>
      <rPr>
        <b/>
        <sz val="14"/>
        <rFont val="Calibri"/>
        <family val="2"/>
        <scheme val="minor"/>
      </rPr>
      <t>(2) Statut</t>
    </r>
    <r>
      <rPr>
        <sz val="14"/>
        <rFont val="Calibri"/>
        <family val="2"/>
        <scheme val="minor"/>
      </rPr>
      <t xml:space="preserve">: </t>
    </r>
    <r>
      <rPr>
        <b/>
        <sz val="14"/>
        <rFont val="Calibri"/>
        <family val="2"/>
        <scheme val="minor"/>
      </rPr>
      <t>En attente</t>
    </r>
    <r>
      <rPr>
        <sz val="14"/>
        <rFont val="Calibri"/>
        <family val="2"/>
        <scheme val="minor"/>
      </rPr>
      <t xml:space="preserve"> - Processus pas encore commencé ; </t>
    </r>
    <r>
      <rPr>
        <b/>
        <sz val="14"/>
        <rFont val="Calibri"/>
        <family val="2"/>
        <scheme val="minor"/>
      </rPr>
      <t>En cours</t>
    </r>
    <r>
      <rPr>
        <sz val="14"/>
        <rFont val="Calibri"/>
        <family val="2"/>
        <scheme val="minor"/>
      </rPr>
      <t xml:space="preserve"> - Processus de passation des marchés en cours ; </t>
    </r>
    <r>
      <rPr>
        <b/>
        <sz val="14"/>
        <rFont val="Calibri"/>
        <family val="2"/>
        <scheme val="minor"/>
      </rPr>
      <t xml:space="preserve">Adjugé </t>
    </r>
    <r>
      <rPr>
        <sz val="14"/>
        <rFont val="Calibri"/>
        <family val="2"/>
        <scheme val="minor"/>
      </rPr>
      <t>non-objection de la Banque obtenue pour l'adjudication ;</t>
    </r>
    <r>
      <rPr>
        <b/>
        <sz val="14"/>
        <rFont val="Calibri"/>
        <family val="2"/>
        <scheme val="minor"/>
      </rPr>
      <t xml:space="preserve"> Annulé</t>
    </r>
    <r>
      <rPr>
        <sz val="14"/>
        <rFont val="Calibri"/>
        <family val="2"/>
        <scheme val="minor"/>
      </rPr>
      <t xml:space="preserve"> - Processus annulé ; </t>
    </r>
    <r>
      <rPr>
        <b/>
        <sz val="14"/>
        <rFont val="Calibri"/>
        <family val="2"/>
        <scheme val="minor"/>
      </rPr>
      <t>Clôturé</t>
    </r>
    <r>
      <rPr>
        <sz val="14"/>
        <rFont val="Calibri"/>
        <family val="2"/>
        <scheme val="minor"/>
      </rPr>
      <t xml:space="preserve"> - Contrat dûment exécuté - dernier paiement exécuté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</si>
</sst>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.00"/>
  </numFmts>
  <fonts count="3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0"/>
      <name val="Verdana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7">
    <xf numFmtId="0" fontId="0" fillId="0" borderId="0"/>
    <xf numFmtId="0" fontId="2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8" fillId="14" borderId="26" applyNumberFormat="0" applyAlignment="0" applyProtection="0"/>
    <xf numFmtId="0" fontId="29" fillId="23" borderId="0" applyNumberFormat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27" fillId="0" borderId="0"/>
    <xf numFmtId="0" fontId="1" fillId="0" borderId="0"/>
    <xf numFmtId="0" fontId="19" fillId="0" borderId="0"/>
    <xf numFmtId="164" fontId="30" fillId="0" borderId="0"/>
    <xf numFmtId="0" fontId="31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28" applyNumberFormat="0" applyAlignment="0" applyProtection="0"/>
  </cellStyleXfs>
  <cellXfs count="122">
    <xf numFmtId="0" fontId="0" fillId="0" borderId="0" xfId="0"/>
    <xf numFmtId="0" fontId="3" fillId="0" borderId="0" xfId="1" applyNumberFormat="1" applyFont="1" applyAlignment="1">
      <alignment horizontal="justify" vertical="distributed" wrapText="1"/>
    </xf>
    <xf numFmtId="0" fontId="4" fillId="0" borderId="0" xfId="1" applyNumberFormat="1" applyFont="1" applyAlignment="1">
      <alignment horizontal="justify" vertical="distributed" wrapText="1"/>
    </xf>
    <xf numFmtId="0" fontId="4" fillId="0" borderId="0" xfId="1" applyNumberFormat="1" applyFont="1" applyAlignment="1">
      <alignment horizontal="center" vertical="distributed" wrapText="1"/>
    </xf>
    <xf numFmtId="0" fontId="5" fillId="0" borderId="0" xfId="1" applyNumberFormat="1" applyFont="1" applyAlignment="1">
      <alignment horizontal="justify" vertical="distributed" wrapText="1"/>
    </xf>
    <xf numFmtId="0" fontId="2" fillId="0" borderId="0" xfId="1"/>
    <xf numFmtId="0" fontId="3" fillId="0" borderId="0" xfId="1" applyNumberFormat="1" applyFont="1" applyAlignment="1">
      <alignment vertical="distributed" wrapText="1"/>
    </xf>
    <xf numFmtId="0" fontId="3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2" borderId="2" xfId="1" applyFont="1" applyFill="1" applyBorder="1" applyAlignment="1"/>
    <xf numFmtId="0" fontId="3" fillId="0" borderId="3" xfId="1" applyNumberFormat="1" applyFont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justify" vertical="distributed" wrapText="1"/>
    </xf>
    <xf numFmtId="0" fontId="3" fillId="0" borderId="4" xfId="1" applyNumberFormat="1" applyFont="1" applyBorder="1" applyAlignment="1">
      <alignment horizontal="justify" vertical="distributed" wrapText="1"/>
    </xf>
    <xf numFmtId="0" fontId="3" fillId="0" borderId="0" xfId="1" applyNumberFormat="1" applyFont="1" applyBorder="1" applyAlignment="1">
      <alignment horizontal="justify" vertical="distributed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2" fillId="0" borderId="0" xfId="1" applyAlignment="1">
      <alignment wrapText="1"/>
    </xf>
    <xf numFmtId="0" fontId="4" fillId="0" borderId="3" xfId="1" applyNumberFormat="1" applyFont="1" applyBorder="1" applyAlignment="1">
      <alignment vertical="center" wrapText="1"/>
    </xf>
    <xf numFmtId="0" fontId="4" fillId="0" borderId="4" xfId="1" applyNumberFormat="1" applyFont="1" applyBorder="1" applyAlignment="1">
      <alignment vertical="center" wrapText="1"/>
    </xf>
    <xf numFmtId="0" fontId="3" fillId="0" borderId="5" xfId="1" applyNumberFormat="1" applyFont="1" applyBorder="1" applyAlignment="1">
      <alignment vertical="distributed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distributed" wrapText="1"/>
    </xf>
    <xf numFmtId="0" fontId="6" fillId="0" borderId="0" xfId="1" applyNumberFormat="1" applyFont="1" applyBorder="1" applyAlignment="1">
      <alignment horizontal="justify" vertical="distributed" wrapText="1"/>
    </xf>
    <xf numFmtId="0" fontId="4" fillId="2" borderId="2" xfId="1" applyFont="1" applyFill="1" applyBorder="1" applyAlignment="1">
      <alignment horizontal="left"/>
    </xf>
    <xf numFmtId="0" fontId="4" fillId="0" borderId="3" xfId="1" applyNumberFormat="1" applyFont="1" applyBorder="1" applyAlignment="1">
      <alignment vertical="distributed" wrapText="1"/>
    </xf>
    <xf numFmtId="0" fontId="4" fillId="0" borderId="4" xfId="1" applyNumberFormat="1" applyFont="1" applyBorder="1" applyAlignment="1">
      <alignment vertical="distributed" wrapText="1"/>
    </xf>
    <xf numFmtId="17" fontId="7" fillId="0" borderId="2" xfId="1" applyNumberFormat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8" fillId="0" borderId="0" xfId="1" applyNumberFormat="1" applyFont="1" applyAlignment="1">
      <alignment horizontal="justify" vertical="distributed" wrapText="1"/>
    </xf>
    <xf numFmtId="0" fontId="8" fillId="0" borderId="0" xfId="1" applyNumberFormat="1" applyFont="1" applyAlignment="1">
      <alignment horizontal="center" vertical="distributed" wrapText="1"/>
    </xf>
    <xf numFmtId="0" fontId="8" fillId="0" borderId="0" xfId="1" applyNumberFormat="1" applyFont="1" applyBorder="1" applyAlignment="1">
      <alignment horizontal="center" vertical="distributed" wrapText="1"/>
    </xf>
    <xf numFmtId="0" fontId="8" fillId="0" borderId="0" xfId="1" applyNumberFormat="1" applyFont="1" applyBorder="1" applyAlignment="1">
      <alignment horizontal="justify" vertical="distributed" wrapText="1"/>
    </xf>
    <xf numFmtId="0" fontId="9" fillId="0" borderId="0" xfId="1" applyNumberFormat="1" applyFont="1" applyBorder="1" applyAlignment="1">
      <alignment horizontal="justify" vertical="distributed" wrapText="1"/>
    </xf>
    <xf numFmtId="0" fontId="3" fillId="0" borderId="0" xfId="1" applyNumberFormat="1" applyFont="1" applyAlignment="1">
      <alignment horizontal="center" vertical="distributed" wrapText="1"/>
    </xf>
    <xf numFmtId="0" fontId="2" fillId="0" borderId="0" xfId="1" applyAlignment="1">
      <alignment horizontal="center" wrapText="1"/>
    </xf>
    <xf numFmtId="0" fontId="4" fillId="0" borderId="6" xfId="1" applyNumberFormat="1" applyFont="1" applyBorder="1" applyAlignment="1">
      <alignment horizontal="justify" vertical="distributed" wrapText="1"/>
    </xf>
    <xf numFmtId="0" fontId="4" fillId="0" borderId="0" xfId="1" applyNumberFormat="1" applyFont="1" applyBorder="1" applyAlignment="1">
      <alignment horizontal="justify" vertical="distributed" wrapText="1"/>
    </xf>
    <xf numFmtId="0" fontId="10" fillId="3" borderId="0" xfId="1" applyNumberFormat="1" applyFont="1" applyFill="1" applyBorder="1" applyAlignment="1">
      <alignment horizontal="left" vertical="distributed" wrapText="1"/>
    </xf>
    <xf numFmtId="0" fontId="13" fillId="0" borderId="0" xfId="1" applyNumberFormat="1" applyFont="1" applyAlignment="1">
      <alignment horizontal="justify" vertical="distributed" wrapText="1"/>
    </xf>
    <xf numFmtId="0" fontId="14" fillId="0" borderId="0" xfId="1" applyNumberFormat="1" applyFont="1" applyBorder="1" applyAlignment="1">
      <alignment horizontal="justify" vertical="distributed" wrapText="1"/>
    </xf>
    <xf numFmtId="0" fontId="14" fillId="0" borderId="0" xfId="1" applyNumberFormat="1" applyFont="1" applyBorder="1" applyAlignment="1">
      <alignment horizontal="center" vertical="distributed" wrapText="1"/>
    </xf>
    <xf numFmtId="0" fontId="15" fillId="0" borderId="0" xfId="1" applyNumberFormat="1" applyFont="1" applyBorder="1" applyAlignment="1">
      <alignment horizontal="center" vertical="distributed" wrapText="1"/>
    </xf>
    <xf numFmtId="0" fontId="15" fillId="0" borderId="0" xfId="1" applyNumberFormat="1" applyFont="1" applyBorder="1" applyAlignment="1">
      <alignment horizontal="justify" vertical="distributed" wrapText="1"/>
    </xf>
    <xf numFmtId="0" fontId="13" fillId="0" borderId="0" xfId="1" applyFont="1"/>
    <xf numFmtId="0" fontId="16" fillId="4" borderId="7" xfId="1" applyNumberFormat="1" applyFont="1" applyFill="1" applyBorder="1" applyAlignment="1">
      <alignment horizontal="left" vertical="center" wrapText="1"/>
    </xf>
    <xf numFmtId="0" fontId="16" fillId="4" borderId="8" xfId="1" applyNumberFormat="1" applyFont="1" applyFill="1" applyBorder="1" applyAlignment="1">
      <alignment horizontal="left" vertical="center" wrapText="1"/>
    </xf>
    <xf numFmtId="0" fontId="16" fillId="4" borderId="9" xfId="1" applyNumberFormat="1" applyFont="1" applyFill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17" fillId="3" borderId="10" xfId="1" applyNumberFormat="1" applyFont="1" applyFill="1" applyBorder="1" applyAlignment="1">
      <alignment horizontal="center" vertical="center" wrapText="1"/>
    </xf>
    <xf numFmtId="0" fontId="17" fillId="3" borderId="11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7" fillId="3" borderId="12" xfId="1" applyNumberFormat="1" applyFont="1" applyFill="1" applyBorder="1" applyAlignment="1">
      <alignment horizontal="center" vertical="center" wrapText="1"/>
    </xf>
    <xf numFmtId="0" fontId="17" fillId="3" borderId="3" xfId="1" applyNumberFormat="1" applyFont="1" applyFill="1" applyBorder="1" applyAlignment="1">
      <alignment horizontal="center" vertical="center" wrapText="1"/>
    </xf>
    <xf numFmtId="0" fontId="17" fillId="3" borderId="4" xfId="1" applyNumberFormat="1" applyFont="1" applyFill="1" applyBorder="1" applyAlignment="1">
      <alignment horizontal="center" vertical="center" wrapText="1"/>
    </xf>
    <xf numFmtId="0" fontId="17" fillId="3" borderId="13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7" fillId="3" borderId="12" xfId="1" applyNumberFormat="1" applyFont="1" applyFill="1" applyBorder="1" applyAlignment="1">
      <alignment horizontal="center" vertical="center" wrapText="1"/>
    </xf>
    <xf numFmtId="0" fontId="17" fillId="3" borderId="14" xfId="1" applyNumberFormat="1" applyFont="1" applyFill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7" fillId="3" borderId="10" xfId="1" applyNumberFormat="1" applyFont="1" applyFill="1" applyBorder="1" applyAlignment="1">
      <alignment horizontal="center" vertical="center" wrapText="1"/>
    </xf>
    <xf numFmtId="0" fontId="17" fillId="3" borderId="15" xfId="1" applyNumberFormat="1" applyFont="1" applyFill="1" applyBorder="1" applyAlignment="1">
      <alignment horizontal="center" vertical="center" wrapText="1"/>
    </xf>
    <xf numFmtId="0" fontId="3" fillId="5" borderId="16" xfId="1" applyNumberFormat="1" applyFont="1" applyFill="1" applyBorder="1" applyAlignment="1">
      <alignment horizontal="left" vertical="center" wrapText="1"/>
    </xf>
    <xf numFmtId="0" fontId="3" fillId="5" borderId="3" xfId="1" applyNumberFormat="1" applyFont="1" applyFill="1" applyBorder="1" applyAlignment="1">
      <alignment horizontal="left" vertical="center" wrapText="1"/>
    </xf>
    <xf numFmtId="3" fontId="3" fillId="5" borderId="3" xfId="1" applyNumberFormat="1" applyFont="1" applyFill="1" applyBorder="1" applyAlignment="1">
      <alignment horizontal="center" vertical="center" wrapText="1"/>
    </xf>
    <xf numFmtId="0" fontId="3" fillId="5" borderId="3" xfId="1" applyNumberFormat="1" applyFont="1" applyFill="1" applyBorder="1" applyAlignment="1">
      <alignment horizontal="left" vertical="center" wrapText="1"/>
    </xf>
    <xf numFmtId="0" fontId="3" fillId="5" borderId="3" xfId="1" applyNumberFormat="1" applyFont="1" applyFill="1" applyBorder="1" applyAlignment="1">
      <alignment horizontal="center" vertical="center" wrapText="1"/>
    </xf>
    <xf numFmtId="0" fontId="3" fillId="5" borderId="17" xfId="1" applyNumberFormat="1" applyFont="1" applyFill="1" applyBorder="1" applyAlignment="1">
      <alignment horizontal="left" vertical="center" wrapText="1"/>
    </xf>
    <xf numFmtId="0" fontId="19" fillId="0" borderId="0" xfId="1" applyFont="1" applyAlignment="1">
      <alignment horizontal="left" vertical="center"/>
    </xf>
    <xf numFmtId="0" fontId="12" fillId="0" borderId="2" xfId="1" applyNumberFormat="1" applyFont="1" applyBorder="1" applyAlignment="1">
      <alignment horizontal="left" vertical="center" wrapText="1"/>
    </xf>
    <xf numFmtId="0" fontId="12" fillId="0" borderId="14" xfId="1" applyNumberFormat="1" applyFont="1" applyBorder="1" applyAlignment="1">
      <alignment horizontal="left" vertical="center" wrapText="1"/>
    </xf>
    <xf numFmtId="3" fontId="12" fillId="6" borderId="14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Border="1" applyAlignment="1">
      <alignment horizontal="center" vertical="center" wrapText="1"/>
    </xf>
    <xf numFmtId="14" fontId="12" fillId="0" borderId="14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left" vertical="center" wrapText="1"/>
    </xf>
    <xf numFmtId="0" fontId="12" fillId="0" borderId="19" xfId="1" applyNumberFormat="1" applyFont="1" applyBorder="1" applyAlignment="1">
      <alignment horizontal="left" vertical="center" wrapText="1"/>
    </xf>
    <xf numFmtId="3" fontId="12" fillId="6" borderId="2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left" vertical="center" wrapText="1"/>
    </xf>
    <xf numFmtId="0" fontId="12" fillId="0" borderId="10" xfId="1" applyNumberFormat="1" applyFont="1" applyBorder="1" applyAlignment="1">
      <alignment horizontal="left" vertical="center" wrapText="1"/>
    </xf>
    <xf numFmtId="3" fontId="12" fillId="6" borderId="10" xfId="1" applyNumberFormat="1" applyFont="1" applyFill="1" applyBorder="1" applyAlignment="1">
      <alignment horizontal="center" vertical="center" wrapText="1"/>
    </xf>
    <xf numFmtId="0" fontId="12" fillId="0" borderId="20" xfId="1" applyNumberFormat="1" applyFont="1" applyBorder="1" applyAlignment="1">
      <alignment horizontal="left" vertical="center" wrapText="1"/>
    </xf>
    <xf numFmtId="0" fontId="12" fillId="0" borderId="21" xfId="1" applyNumberFormat="1" applyFont="1" applyBorder="1" applyAlignment="1">
      <alignment horizontal="left" vertical="center" wrapText="1"/>
    </xf>
    <xf numFmtId="0" fontId="10" fillId="5" borderId="16" xfId="1" applyNumberFormat="1" applyFont="1" applyFill="1" applyBorder="1" applyAlignment="1">
      <alignment horizontal="left" vertical="center" wrapText="1"/>
    </xf>
    <xf numFmtId="0" fontId="10" fillId="5" borderId="3" xfId="1" applyNumberFormat="1" applyFont="1" applyFill="1" applyBorder="1" applyAlignment="1">
      <alignment horizontal="left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0" fontId="10" fillId="5" borderId="3" xfId="1" applyNumberFormat="1" applyFont="1" applyFill="1" applyBorder="1" applyAlignment="1">
      <alignment horizontal="left" vertical="center" wrapText="1"/>
    </xf>
    <xf numFmtId="0" fontId="10" fillId="5" borderId="3" xfId="1" applyNumberFormat="1" applyFont="1" applyFill="1" applyBorder="1" applyAlignment="1">
      <alignment horizontal="center" vertical="center" wrapText="1"/>
    </xf>
    <xf numFmtId="14" fontId="10" fillId="5" borderId="3" xfId="1" applyNumberFormat="1" applyFont="1" applyFill="1" applyBorder="1" applyAlignment="1">
      <alignment horizontal="center" vertical="center" wrapText="1"/>
    </xf>
    <xf numFmtId="0" fontId="10" fillId="5" borderId="17" xfId="1" applyNumberFormat="1" applyFont="1" applyFill="1" applyBorder="1" applyAlignment="1">
      <alignment horizontal="left" vertical="center" wrapText="1"/>
    </xf>
    <xf numFmtId="0" fontId="5" fillId="0" borderId="21" xfId="1" applyNumberFormat="1" applyFont="1" applyBorder="1" applyAlignment="1">
      <alignment horizontal="left" vertical="center" wrapText="1"/>
    </xf>
    <xf numFmtId="0" fontId="19" fillId="0" borderId="0" xfId="1" applyNumberFormat="1" applyFont="1" applyAlignment="1">
      <alignment horizontal="left" vertical="center" wrapText="1"/>
    </xf>
    <xf numFmtId="14" fontId="12" fillId="0" borderId="2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2" fillId="6" borderId="14" xfId="1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2" fillId="6" borderId="2" xfId="1" applyNumberFormat="1" applyFont="1" applyFill="1" applyBorder="1" applyAlignment="1">
      <alignment horizontal="center" vertical="center" wrapText="1"/>
    </xf>
    <xf numFmtId="0" fontId="12" fillId="7" borderId="18" xfId="1" applyNumberFormat="1" applyFont="1" applyFill="1" applyBorder="1" applyAlignment="1">
      <alignment horizontal="left" vertical="center" wrapText="1"/>
    </xf>
    <xf numFmtId="0" fontId="12" fillId="0" borderId="10" xfId="1" applyNumberFormat="1" applyFont="1" applyBorder="1" applyAlignment="1">
      <alignment horizontal="center" vertical="center" wrapText="1"/>
    </xf>
    <xf numFmtId="0" fontId="12" fillId="0" borderId="13" xfId="1" applyNumberFormat="1" applyFont="1" applyBorder="1" applyAlignment="1">
      <alignment horizontal="left" vertical="center" wrapText="1"/>
    </xf>
    <xf numFmtId="4" fontId="12" fillId="6" borderId="2" xfId="1" applyNumberFormat="1" applyFont="1" applyFill="1" applyBorder="1" applyAlignment="1">
      <alignment horizontal="center" vertical="center" wrapText="1"/>
    </xf>
    <xf numFmtId="4" fontId="12" fillId="6" borderId="0" xfId="1" applyNumberFormat="1" applyFont="1" applyFill="1" applyAlignment="1">
      <alignment horizontal="center" vertical="center"/>
    </xf>
    <xf numFmtId="4" fontId="12" fillId="6" borderId="10" xfId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0" fillId="8" borderId="2" xfId="1" applyNumberFormat="1" applyFont="1" applyFill="1" applyBorder="1" applyAlignment="1">
      <alignment horizontal="left" vertical="center" wrapText="1"/>
    </xf>
    <xf numFmtId="0" fontId="12" fillId="8" borderId="2" xfId="1" applyNumberFormat="1" applyFont="1" applyFill="1" applyBorder="1" applyAlignment="1">
      <alignment horizontal="left" vertical="center" wrapText="1"/>
    </xf>
    <xf numFmtId="3" fontId="12" fillId="8" borderId="2" xfId="1" applyNumberFormat="1" applyFont="1" applyFill="1" applyBorder="1" applyAlignment="1">
      <alignment horizontal="center" vertical="center" wrapText="1"/>
    </xf>
    <xf numFmtId="0" fontId="12" fillId="8" borderId="2" xfId="1" applyNumberFormat="1" applyFont="1" applyFill="1" applyBorder="1" applyAlignment="1">
      <alignment horizontal="center" vertical="center" wrapText="1"/>
    </xf>
    <xf numFmtId="0" fontId="12" fillId="8" borderId="11" xfId="1" applyNumberFormat="1" applyFont="1" applyFill="1" applyBorder="1" applyAlignment="1">
      <alignment horizontal="left" vertical="center" wrapText="1"/>
    </xf>
    <xf numFmtId="0" fontId="12" fillId="8" borderId="21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12" fillId="0" borderId="16" xfId="1" applyNumberFormat="1" applyFont="1" applyBorder="1" applyAlignment="1">
      <alignment horizontal="left" vertical="center" wrapText="1"/>
    </xf>
    <xf numFmtId="0" fontId="12" fillId="0" borderId="3" xfId="1" applyNumberFormat="1" applyFont="1" applyBorder="1" applyAlignment="1">
      <alignment horizontal="left" vertical="center" wrapText="1"/>
    </xf>
    <xf numFmtId="0" fontId="12" fillId="0" borderId="22" xfId="1" applyNumberFormat="1" applyFont="1" applyBorder="1" applyAlignment="1">
      <alignment horizontal="left" vertical="center" wrapText="1"/>
    </xf>
    <xf numFmtId="0" fontId="12" fillId="0" borderId="23" xfId="1" applyNumberFormat="1" applyFont="1" applyBorder="1" applyAlignment="1">
      <alignment horizontal="left" vertical="center" wrapText="1"/>
    </xf>
    <xf numFmtId="0" fontId="12" fillId="0" borderId="24" xfId="1" applyNumberFormat="1" applyFont="1" applyBorder="1" applyAlignment="1">
      <alignment horizontal="left" vertical="center" wrapText="1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 wrapText="1"/>
    </xf>
    <xf numFmtId="4" fontId="12" fillId="0" borderId="0" xfId="1" applyNumberFormat="1" applyFont="1" applyAlignment="1">
      <alignment horizontal="center" wrapText="1"/>
    </xf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</cellXfs>
  <cellStyles count="37">
    <cellStyle name="20æ% - Accent1" xfId="2"/>
    <cellStyle name="20æ% - Accent2" xfId="3"/>
    <cellStyle name="20æ% - Accent3" xfId="4"/>
    <cellStyle name="20æ% - Accent4" xfId="5"/>
    <cellStyle name="20æ% - Accent5" xfId="6"/>
    <cellStyle name="20æ% - Accent6" xfId="7"/>
    <cellStyle name="40æ% - Accent1" xfId="8"/>
    <cellStyle name="40æ% - Accent2" xfId="9"/>
    <cellStyle name="40æ% - Accent3" xfId="10"/>
    <cellStyle name="40æ% - Accent4" xfId="11"/>
    <cellStyle name="40æ% - Accent5" xfId="12"/>
    <cellStyle name="40æ% - Accent6" xfId="13"/>
    <cellStyle name="60æ% - Accent1" xfId="14"/>
    <cellStyle name="60æ% - Accent2" xfId="15"/>
    <cellStyle name="60æ% - Accent3" xfId="16"/>
    <cellStyle name="60æ% - Accent4" xfId="17"/>
    <cellStyle name="60æ% - Accent5" xfId="18"/>
    <cellStyle name="60æ% - Accent6" xfId="19"/>
    <cellStyle name="Avertissement 2" xfId="20"/>
    <cellStyle name="Cellule lie" xfId="21"/>
    <cellStyle name="Comma 2" xfId="22"/>
    <cellStyle name="Comma 3" xfId="23"/>
    <cellStyle name="Currency 2" xfId="24"/>
    <cellStyle name="Currency 2 2" xfId="25"/>
    <cellStyle name="Entre" xfId="26"/>
    <cellStyle name="Insatisfaisant 2" xfId="27"/>
    <cellStyle name="Milliers 2" xfId="28"/>
    <cellStyle name="Normal" xfId="0" builtinId="0"/>
    <cellStyle name="Normal 2" xfId="29"/>
    <cellStyle name="Normal 2 2" xfId="30"/>
    <cellStyle name="Normal 3" xfId="31"/>
    <cellStyle name="Normal 4" xfId="1"/>
    <cellStyle name="Normal 5" xfId="32"/>
    <cellStyle name="Normal 7" xfId="33"/>
    <cellStyle name="Titre 1 2" xfId="34"/>
    <cellStyle name="Titreæ" xfId="35"/>
    <cellStyle name="Vrification de cellule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workbookViewId="0">
      <selection activeCell="B2" sqref="B2:C2"/>
    </sheetView>
  </sheetViews>
  <sheetFormatPr defaultColWidth="8.85546875" defaultRowHeight="15" x14ac:dyDescent="0.25"/>
  <cols>
    <col min="1" max="1" width="11.7109375" style="16" customWidth="1"/>
    <col min="2" max="2" width="24.28515625" style="16" customWidth="1"/>
    <col min="3" max="3" width="37.140625" style="16" customWidth="1"/>
    <col min="4" max="4" width="51.85546875" style="16" customWidth="1"/>
    <col min="5" max="5" width="18.85546875" style="34" customWidth="1"/>
    <col min="6" max="6" width="18.42578125" style="16" customWidth="1"/>
    <col min="7" max="7" width="24.85546875" style="16" customWidth="1"/>
    <col min="8" max="8" width="11.140625" style="16" customWidth="1"/>
    <col min="9" max="10" width="8.85546875" style="16"/>
    <col min="11" max="11" width="11.28515625" style="16" customWidth="1"/>
    <col min="12" max="12" width="15.7109375" style="34" customWidth="1"/>
    <col min="13" max="13" width="14.7109375" style="34" customWidth="1"/>
    <col min="14" max="15" width="14.85546875" style="34" bestFit="1" customWidth="1"/>
    <col min="16" max="16" width="20.28515625" style="16" customWidth="1"/>
    <col min="17" max="17" width="13" style="16" customWidth="1"/>
    <col min="18" max="16384" width="8.85546875" style="5"/>
  </cols>
  <sheetData>
    <row r="1" spans="1:21" ht="18.75" x14ac:dyDescent="0.25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</row>
    <row r="2" spans="1:21" ht="18.75" x14ac:dyDescent="0.3">
      <c r="A2" s="6"/>
      <c r="B2" s="7" t="s">
        <v>0</v>
      </c>
      <c r="C2" s="8"/>
      <c r="D2" s="9" t="s">
        <v>1</v>
      </c>
      <c r="E2" s="9"/>
      <c r="F2" s="10"/>
      <c r="G2" s="10"/>
      <c r="H2" s="10"/>
      <c r="I2" s="11"/>
      <c r="J2" s="12"/>
      <c r="K2" s="13"/>
      <c r="L2" s="14"/>
      <c r="M2" s="14"/>
      <c r="N2" s="14"/>
      <c r="O2" s="14"/>
      <c r="P2" s="15"/>
    </row>
    <row r="3" spans="1:21" ht="18.75" x14ac:dyDescent="0.3">
      <c r="A3" s="6"/>
      <c r="B3" s="7" t="s">
        <v>2</v>
      </c>
      <c r="C3" s="8"/>
      <c r="D3" s="9" t="s">
        <v>3</v>
      </c>
      <c r="E3" s="9"/>
      <c r="F3" s="17"/>
      <c r="G3" s="17"/>
      <c r="H3" s="17"/>
      <c r="I3" s="17"/>
      <c r="J3" s="18"/>
      <c r="K3" s="19"/>
      <c r="L3" s="20"/>
      <c r="M3" s="20"/>
      <c r="N3" s="20"/>
      <c r="O3" s="21"/>
      <c r="P3" s="13"/>
      <c r="Q3" s="22"/>
    </row>
    <row r="4" spans="1:21" ht="18.75" x14ac:dyDescent="0.3">
      <c r="A4" s="2"/>
      <c r="B4" s="7" t="s">
        <v>4</v>
      </c>
      <c r="C4" s="8"/>
      <c r="D4" s="23" t="s">
        <v>5</v>
      </c>
      <c r="E4" s="23"/>
      <c r="F4" s="24"/>
      <c r="G4" s="24"/>
      <c r="H4" s="24"/>
      <c r="I4" s="24"/>
      <c r="J4" s="25"/>
      <c r="K4" s="19"/>
      <c r="L4" s="21"/>
      <c r="M4" s="21"/>
      <c r="N4" s="21"/>
      <c r="O4" s="21"/>
      <c r="P4" s="13"/>
      <c r="Q4" s="22"/>
    </row>
    <row r="5" spans="1:21" ht="18.75" x14ac:dyDescent="0.3">
      <c r="A5" s="2"/>
      <c r="B5" s="7" t="s">
        <v>6</v>
      </c>
      <c r="C5" s="8"/>
      <c r="D5" s="26">
        <v>41456</v>
      </c>
      <c r="E5" s="27"/>
      <c r="F5" s="24"/>
      <c r="G5" s="24"/>
      <c r="H5" s="24"/>
      <c r="I5" s="24"/>
      <c r="J5" s="25"/>
      <c r="K5" s="28"/>
      <c r="L5" s="28"/>
      <c r="M5" s="29"/>
      <c r="N5" s="29"/>
      <c r="O5" s="30"/>
      <c r="P5" s="31"/>
      <c r="Q5" s="32"/>
    </row>
    <row r="6" spans="1:21" ht="18.75" x14ac:dyDescent="0.25">
      <c r="A6" s="2"/>
      <c r="B6" s="33"/>
      <c r="C6" s="21"/>
      <c r="F6" s="35"/>
      <c r="G6" s="36"/>
      <c r="H6" s="36"/>
      <c r="I6" s="36"/>
      <c r="J6" s="36"/>
      <c r="K6" s="31"/>
      <c r="L6" s="30"/>
      <c r="M6" s="30"/>
      <c r="N6" s="30"/>
      <c r="O6" s="30"/>
      <c r="P6" s="31"/>
      <c r="Q6" s="32"/>
    </row>
    <row r="7" spans="1:21" ht="15" customHeight="1" x14ac:dyDescent="0.25">
      <c r="A7" s="2"/>
      <c r="B7" s="3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0"/>
      <c r="P7" s="31"/>
      <c r="Q7" s="32"/>
    </row>
    <row r="8" spans="1:21" ht="15.75" customHeight="1" thickBot="1" x14ac:dyDescent="0.3">
      <c r="A8" s="38"/>
      <c r="B8" s="39"/>
      <c r="C8" s="39"/>
      <c r="D8" s="39"/>
      <c r="E8" s="40"/>
      <c r="F8" s="39"/>
      <c r="G8" s="39"/>
      <c r="H8" s="39"/>
      <c r="I8" s="39"/>
      <c r="J8" s="39"/>
      <c r="K8" s="39"/>
      <c r="L8" s="40"/>
      <c r="M8" s="40"/>
      <c r="N8" s="40"/>
      <c r="O8" s="41"/>
      <c r="P8" s="42"/>
      <c r="Q8" s="42"/>
      <c r="R8" s="43"/>
      <c r="S8" s="43"/>
      <c r="T8" s="43"/>
      <c r="U8" s="43"/>
    </row>
    <row r="9" spans="1:21" s="48" customFormat="1" ht="18" customHeight="1" x14ac:dyDescent="0.25">
      <c r="A9" s="44" t="s">
        <v>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7"/>
      <c r="S9" s="47"/>
      <c r="T9" s="47"/>
      <c r="U9" s="47"/>
    </row>
    <row r="10" spans="1:21" s="57" customFormat="1" ht="46.5" customHeight="1" x14ac:dyDescent="0.25">
      <c r="A10" s="49" t="s">
        <v>9</v>
      </c>
      <c r="B10" s="49" t="s">
        <v>10</v>
      </c>
      <c r="C10" s="49" t="s">
        <v>11</v>
      </c>
      <c r="D10" s="49" t="s">
        <v>12</v>
      </c>
      <c r="E10" s="49" t="s">
        <v>13</v>
      </c>
      <c r="F10" s="49" t="s">
        <v>14</v>
      </c>
      <c r="G10" s="49" t="s">
        <v>15</v>
      </c>
      <c r="H10" s="49" t="s">
        <v>16</v>
      </c>
      <c r="I10" s="50" t="s">
        <v>17</v>
      </c>
      <c r="J10" s="51"/>
      <c r="K10" s="52" t="s">
        <v>18</v>
      </c>
      <c r="L10" s="50" t="s">
        <v>19</v>
      </c>
      <c r="M10" s="53"/>
      <c r="N10" s="53"/>
      <c r="O10" s="54"/>
      <c r="P10" s="49" t="s">
        <v>20</v>
      </c>
      <c r="Q10" s="55" t="s">
        <v>21</v>
      </c>
      <c r="R10" s="56"/>
      <c r="S10" s="56"/>
      <c r="T10" s="56"/>
      <c r="U10" s="56"/>
    </row>
    <row r="11" spans="1:21" s="57" customFormat="1" ht="96.75" customHeight="1" x14ac:dyDescent="0.25">
      <c r="A11" s="58"/>
      <c r="B11" s="59"/>
      <c r="C11" s="58"/>
      <c r="D11" s="58"/>
      <c r="E11" s="58"/>
      <c r="F11" s="58"/>
      <c r="G11" s="59"/>
      <c r="H11" s="60"/>
      <c r="I11" s="61" t="s">
        <v>22</v>
      </c>
      <c r="J11" s="61" t="s">
        <v>23</v>
      </c>
      <c r="K11" s="61" t="s">
        <v>24</v>
      </c>
      <c r="L11" s="52" t="s">
        <v>25</v>
      </c>
      <c r="M11" s="52" t="s">
        <v>26</v>
      </c>
      <c r="N11" s="52" t="s">
        <v>27</v>
      </c>
      <c r="O11" s="52" t="s">
        <v>28</v>
      </c>
      <c r="P11" s="59"/>
      <c r="Q11" s="62"/>
      <c r="R11" s="56"/>
      <c r="S11" s="56"/>
      <c r="T11" s="56"/>
      <c r="U11" s="56"/>
    </row>
    <row r="12" spans="1:21" s="69" customFormat="1" ht="18" customHeight="1" x14ac:dyDescent="0.25">
      <c r="A12" s="63" t="s">
        <v>29</v>
      </c>
      <c r="B12" s="64"/>
      <c r="C12" s="64"/>
      <c r="D12" s="64"/>
      <c r="E12" s="65">
        <f>SUM(E13:E21)</f>
        <v>4488200</v>
      </c>
      <c r="F12" s="66"/>
      <c r="G12" s="66"/>
      <c r="H12" s="66"/>
      <c r="I12" s="66"/>
      <c r="J12" s="66"/>
      <c r="K12" s="66"/>
      <c r="L12" s="67"/>
      <c r="M12" s="67"/>
      <c r="N12" s="67"/>
      <c r="O12" s="67"/>
      <c r="P12" s="66"/>
      <c r="Q12" s="68"/>
    </row>
    <row r="13" spans="1:21" s="48" customFormat="1" ht="69" customHeight="1" x14ac:dyDescent="0.25">
      <c r="A13" s="70" t="s">
        <v>30</v>
      </c>
      <c r="B13" s="70" t="s">
        <v>31</v>
      </c>
      <c r="C13" s="70" t="s">
        <v>32</v>
      </c>
      <c r="D13" s="71" t="s">
        <v>33</v>
      </c>
      <c r="E13" s="72">
        <v>2300000</v>
      </c>
      <c r="F13" s="71" t="s">
        <v>34</v>
      </c>
      <c r="G13" s="71" t="s">
        <v>35</v>
      </c>
      <c r="H13" s="71" t="s">
        <v>36</v>
      </c>
      <c r="I13" s="71">
        <v>100</v>
      </c>
      <c r="J13" s="71">
        <v>0</v>
      </c>
      <c r="K13" s="71" t="s">
        <v>37</v>
      </c>
      <c r="L13" s="73" t="s">
        <v>38</v>
      </c>
      <c r="M13" s="74">
        <v>41516</v>
      </c>
      <c r="N13" s="74"/>
      <c r="O13" s="74">
        <v>41881</v>
      </c>
      <c r="P13" s="75" t="s">
        <v>39</v>
      </c>
      <c r="Q13" s="76" t="s">
        <v>40</v>
      </c>
    </row>
    <row r="14" spans="1:21" s="48" customFormat="1" ht="112.5" x14ac:dyDescent="0.25">
      <c r="A14" s="70" t="s">
        <v>41</v>
      </c>
      <c r="B14" s="70" t="s">
        <v>31</v>
      </c>
      <c r="C14" s="70" t="s">
        <v>38</v>
      </c>
      <c r="D14" s="70" t="s">
        <v>42</v>
      </c>
      <c r="E14" s="77">
        <v>80000</v>
      </c>
      <c r="F14" s="70" t="s">
        <v>43</v>
      </c>
      <c r="G14" s="78" t="s">
        <v>38</v>
      </c>
      <c r="H14" s="71" t="s">
        <v>36</v>
      </c>
      <c r="I14" s="71">
        <v>100</v>
      </c>
      <c r="J14" s="71">
        <v>0</v>
      </c>
      <c r="K14" s="71" t="s">
        <v>37</v>
      </c>
      <c r="L14" s="73" t="s">
        <v>38</v>
      </c>
      <c r="M14" s="74">
        <v>41485</v>
      </c>
      <c r="N14" s="74"/>
      <c r="O14" s="74">
        <v>41641</v>
      </c>
      <c r="P14" s="79" t="s">
        <v>44</v>
      </c>
      <c r="Q14" s="76" t="s">
        <v>40</v>
      </c>
    </row>
    <row r="15" spans="1:21" s="48" customFormat="1" ht="37.5" x14ac:dyDescent="0.25">
      <c r="A15" s="70" t="s">
        <v>45</v>
      </c>
      <c r="B15" s="70" t="s">
        <v>31</v>
      </c>
      <c r="C15" s="70" t="s">
        <v>38</v>
      </c>
      <c r="D15" s="70" t="s">
        <v>46</v>
      </c>
      <c r="E15" s="77">
        <v>42200</v>
      </c>
      <c r="F15" s="70" t="s">
        <v>43</v>
      </c>
      <c r="G15" s="78" t="s">
        <v>38</v>
      </c>
      <c r="H15" s="71" t="s">
        <v>36</v>
      </c>
      <c r="I15" s="71">
        <v>100</v>
      </c>
      <c r="J15" s="71">
        <v>0</v>
      </c>
      <c r="K15" s="71" t="s">
        <v>37</v>
      </c>
      <c r="L15" s="73" t="s">
        <v>38</v>
      </c>
      <c r="M15" s="74">
        <v>41532</v>
      </c>
      <c r="N15" s="74">
        <v>41579</v>
      </c>
      <c r="O15" s="74">
        <v>41640</v>
      </c>
      <c r="P15" s="79"/>
      <c r="Q15" s="76" t="s">
        <v>40</v>
      </c>
    </row>
    <row r="16" spans="1:21" s="48" customFormat="1" ht="112.5" x14ac:dyDescent="0.25">
      <c r="A16" s="70" t="s">
        <v>47</v>
      </c>
      <c r="B16" s="70" t="s">
        <v>31</v>
      </c>
      <c r="C16" s="70" t="s">
        <v>38</v>
      </c>
      <c r="D16" s="70" t="s">
        <v>48</v>
      </c>
      <c r="E16" s="77">
        <v>78000</v>
      </c>
      <c r="F16" s="70" t="s">
        <v>43</v>
      </c>
      <c r="G16" s="78" t="s">
        <v>38</v>
      </c>
      <c r="H16" s="71" t="s">
        <v>36</v>
      </c>
      <c r="I16" s="71">
        <v>100</v>
      </c>
      <c r="J16" s="71">
        <v>0</v>
      </c>
      <c r="K16" s="71" t="s">
        <v>37</v>
      </c>
      <c r="L16" s="73" t="s">
        <v>38</v>
      </c>
      <c r="M16" s="74">
        <v>41547</v>
      </c>
      <c r="N16" s="74">
        <v>41562</v>
      </c>
      <c r="O16" s="74">
        <v>41641</v>
      </c>
      <c r="P16" s="79" t="s">
        <v>44</v>
      </c>
      <c r="Q16" s="76" t="s">
        <v>40</v>
      </c>
    </row>
    <row r="17" spans="1:18" s="48" customFormat="1" ht="112.5" x14ac:dyDescent="0.25">
      <c r="A17" s="70" t="s">
        <v>49</v>
      </c>
      <c r="B17" s="70" t="s">
        <v>50</v>
      </c>
      <c r="C17" s="70" t="s">
        <v>38</v>
      </c>
      <c r="D17" s="80" t="s">
        <v>51</v>
      </c>
      <c r="E17" s="81">
        <v>33000</v>
      </c>
      <c r="F17" s="80" t="s">
        <v>43</v>
      </c>
      <c r="G17" s="78" t="s">
        <v>38</v>
      </c>
      <c r="H17" s="71" t="s">
        <v>36</v>
      </c>
      <c r="I17" s="71">
        <v>100</v>
      </c>
      <c r="J17" s="71">
        <v>0</v>
      </c>
      <c r="K17" s="71" t="s">
        <v>37</v>
      </c>
      <c r="L17" s="73" t="s">
        <v>38</v>
      </c>
      <c r="M17" s="74">
        <v>41547</v>
      </c>
      <c r="N17" s="74"/>
      <c r="O17" s="74">
        <v>41641</v>
      </c>
      <c r="P17" s="82" t="s">
        <v>44</v>
      </c>
      <c r="Q17" s="76" t="s">
        <v>40</v>
      </c>
    </row>
    <row r="18" spans="1:18" s="48" customFormat="1" ht="37.5" x14ac:dyDescent="0.25">
      <c r="A18" s="70" t="s">
        <v>41</v>
      </c>
      <c r="B18" s="70" t="s">
        <v>31</v>
      </c>
      <c r="C18" s="70" t="s">
        <v>38</v>
      </c>
      <c r="D18" s="80" t="s">
        <v>52</v>
      </c>
      <c r="E18" s="81">
        <v>40000</v>
      </c>
      <c r="F18" s="80" t="s">
        <v>43</v>
      </c>
      <c r="G18" s="78" t="s">
        <v>38</v>
      </c>
      <c r="H18" s="71" t="s">
        <v>36</v>
      </c>
      <c r="I18" s="71">
        <v>100</v>
      </c>
      <c r="J18" s="71">
        <v>0</v>
      </c>
      <c r="K18" s="71" t="s">
        <v>37</v>
      </c>
      <c r="L18" s="73" t="s">
        <v>38</v>
      </c>
      <c r="M18" s="74">
        <v>41562</v>
      </c>
      <c r="N18" s="74"/>
      <c r="O18" s="74">
        <v>41609</v>
      </c>
      <c r="P18" s="82"/>
      <c r="Q18" s="76" t="s">
        <v>40</v>
      </c>
    </row>
    <row r="19" spans="1:18" s="48" customFormat="1" ht="37.5" x14ac:dyDescent="0.25">
      <c r="A19" s="70" t="s">
        <v>53</v>
      </c>
      <c r="B19" s="70" t="s">
        <v>31</v>
      </c>
      <c r="C19" s="70" t="s">
        <v>54</v>
      </c>
      <c r="D19" s="80" t="s">
        <v>55</v>
      </c>
      <c r="E19" s="81">
        <v>475000</v>
      </c>
      <c r="F19" s="80" t="s">
        <v>56</v>
      </c>
      <c r="G19" s="78" t="s">
        <v>38</v>
      </c>
      <c r="H19" s="71" t="s">
        <v>36</v>
      </c>
      <c r="I19" s="71">
        <v>100</v>
      </c>
      <c r="J19" s="71">
        <v>0</v>
      </c>
      <c r="K19" s="71" t="s">
        <v>37</v>
      </c>
      <c r="L19" s="73" t="s">
        <v>38</v>
      </c>
      <c r="M19" s="74">
        <v>41579</v>
      </c>
      <c r="N19" s="74">
        <v>41821</v>
      </c>
      <c r="O19" s="74">
        <v>41913</v>
      </c>
      <c r="P19" s="79"/>
      <c r="Q19" s="76" t="s">
        <v>40</v>
      </c>
    </row>
    <row r="20" spans="1:18" s="48" customFormat="1" ht="56.25" x14ac:dyDescent="0.25">
      <c r="A20" s="70" t="s">
        <v>57</v>
      </c>
      <c r="B20" s="70" t="s">
        <v>31</v>
      </c>
      <c r="C20" s="70" t="s">
        <v>58</v>
      </c>
      <c r="D20" s="80" t="s">
        <v>59</v>
      </c>
      <c r="E20" s="81">
        <v>1080000</v>
      </c>
      <c r="F20" s="80" t="s">
        <v>56</v>
      </c>
      <c r="G20" s="78" t="s">
        <v>38</v>
      </c>
      <c r="H20" s="71" t="s">
        <v>36</v>
      </c>
      <c r="I20" s="71">
        <v>100</v>
      </c>
      <c r="J20" s="71">
        <v>0</v>
      </c>
      <c r="K20" s="71" t="s">
        <v>37</v>
      </c>
      <c r="L20" s="73" t="s">
        <v>38</v>
      </c>
      <c r="M20" s="74">
        <v>41579</v>
      </c>
      <c r="N20" s="74">
        <v>41640</v>
      </c>
      <c r="O20" s="74">
        <v>41760</v>
      </c>
      <c r="P20" s="79"/>
      <c r="Q20" s="83" t="s">
        <v>40</v>
      </c>
    </row>
    <row r="21" spans="1:18" s="48" customFormat="1" ht="56.25" x14ac:dyDescent="0.25">
      <c r="A21" s="70" t="s">
        <v>60</v>
      </c>
      <c r="B21" s="70" t="s">
        <v>61</v>
      </c>
      <c r="C21" s="70" t="s">
        <v>62</v>
      </c>
      <c r="D21" s="80" t="s">
        <v>63</v>
      </c>
      <c r="E21" s="81">
        <v>360000</v>
      </c>
      <c r="F21" s="80" t="s">
        <v>43</v>
      </c>
      <c r="G21" s="78" t="s">
        <v>38</v>
      </c>
      <c r="H21" s="71" t="s">
        <v>36</v>
      </c>
      <c r="I21" s="71">
        <v>100</v>
      </c>
      <c r="J21" s="71">
        <v>0</v>
      </c>
      <c r="K21" s="71" t="s">
        <v>37</v>
      </c>
      <c r="L21" s="73" t="s">
        <v>38</v>
      </c>
      <c r="M21" s="74">
        <v>41760</v>
      </c>
      <c r="N21" s="73"/>
      <c r="O21" s="74">
        <v>41791</v>
      </c>
      <c r="P21" s="79" t="s">
        <v>64</v>
      </c>
      <c r="Q21" s="83" t="s">
        <v>40</v>
      </c>
    </row>
    <row r="22" spans="1:18" s="69" customFormat="1" ht="31.5" customHeight="1" x14ac:dyDescent="0.25">
      <c r="A22" s="84" t="s">
        <v>65</v>
      </c>
      <c r="B22" s="85"/>
      <c r="C22" s="85"/>
      <c r="D22" s="85"/>
      <c r="E22" s="86">
        <f>E23</f>
        <v>624000</v>
      </c>
      <c r="F22" s="87"/>
      <c r="G22" s="87"/>
      <c r="H22" s="87"/>
      <c r="I22" s="87"/>
      <c r="J22" s="87"/>
      <c r="K22" s="87"/>
      <c r="L22" s="88"/>
      <c r="M22" s="89"/>
      <c r="N22" s="88"/>
      <c r="O22" s="88"/>
      <c r="P22" s="87"/>
      <c r="Q22" s="90"/>
    </row>
    <row r="23" spans="1:18" s="92" customFormat="1" ht="56.25" x14ac:dyDescent="0.25">
      <c r="A23" s="70" t="s">
        <v>66</v>
      </c>
      <c r="B23" s="70" t="s">
        <v>31</v>
      </c>
      <c r="C23" s="71" t="s">
        <v>67</v>
      </c>
      <c r="D23" s="71" t="s">
        <v>68</v>
      </c>
      <c r="E23" s="72">
        <f>780000*0.8</f>
        <v>624000</v>
      </c>
      <c r="F23" s="71" t="s">
        <v>43</v>
      </c>
      <c r="G23" s="78" t="s">
        <v>38</v>
      </c>
      <c r="H23" s="71" t="s">
        <v>36</v>
      </c>
      <c r="I23" s="71">
        <v>100</v>
      </c>
      <c r="J23" s="71">
        <v>0</v>
      </c>
      <c r="K23" s="71" t="s">
        <v>37</v>
      </c>
      <c r="L23" s="73" t="s">
        <v>38</v>
      </c>
      <c r="M23" s="74">
        <v>41548</v>
      </c>
      <c r="N23" s="74">
        <v>41609</v>
      </c>
      <c r="O23" s="74">
        <v>41821</v>
      </c>
      <c r="P23" s="75" t="s">
        <v>69</v>
      </c>
      <c r="Q23" s="75"/>
      <c r="R23" s="91"/>
    </row>
    <row r="24" spans="1:18" s="69" customFormat="1" ht="18" customHeight="1" x14ac:dyDescent="0.25">
      <c r="A24" s="84" t="s">
        <v>70</v>
      </c>
      <c r="B24" s="85"/>
      <c r="C24" s="85"/>
      <c r="D24" s="85"/>
      <c r="E24" s="86">
        <f>SUM(E25:E40)</f>
        <v>4576085</v>
      </c>
      <c r="F24" s="87"/>
      <c r="G24" s="87"/>
      <c r="H24" s="87"/>
      <c r="I24" s="87"/>
      <c r="J24" s="87"/>
      <c r="K24" s="87"/>
      <c r="L24" s="88"/>
      <c r="M24" s="89"/>
      <c r="N24" s="88"/>
      <c r="O24" s="88"/>
      <c r="P24" s="87"/>
      <c r="Q24" s="90"/>
    </row>
    <row r="25" spans="1:18" s="48" customFormat="1" ht="75" x14ac:dyDescent="0.25">
      <c r="A25" s="70" t="s">
        <v>71</v>
      </c>
      <c r="B25" s="70" t="s">
        <v>31</v>
      </c>
      <c r="C25" s="71" t="s">
        <v>72</v>
      </c>
      <c r="D25" s="71" t="s">
        <v>73</v>
      </c>
      <c r="E25" s="72">
        <v>300000</v>
      </c>
      <c r="F25" s="71" t="s">
        <v>34</v>
      </c>
      <c r="G25" s="70" t="s">
        <v>74</v>
      </c>
      <c r="H25" s="71" t="s">
        <v>36</v>
      </c>
      <c r="I25" s="71"/>
      <c r="J25" s="71"/>
      <c r="K25" s="71"/>
      <c r="L25" s="73"/>
      <c r="M25" s="93">
        <v>41518</v>
      </c>
      <c r="N25" s="94"/>
      <c r="O25" s="74">
        <v>41671</v>
      </c>
      <c r="P25" s="75" t="s">
        <v>75</v>
      </c>
      <c r="Q25" s="76"/>
    </row>
    <row r="26" spans="1:18" s="48" customFormat="1" ht="75" x14ac:dyDescent="0.25">
      <c r="A26" s="70" t="s">
        <v>76</v>
      </c>
      <c r="B26" s="70" t="s">
        <v>31</v>
      </c>
      <c r="C26" s="71" t="s">
        <v>77</v>
      </c>
      <c r="D26" s="71" t="s">
        <v>78</v>
      </c>
      <c r="E26" s="95">
        <v>525000</v>
      </c>
      <c r="F26" s="71" t="s">
        <v>79</v>
      </c>
      <c r="G26" s="70" t="s">
        <v>80</v>
      </c>
      <c r="H26" s="71" t="s">
        <v>36</v>
      </c>
      <c r="I26" s="71">
        <v>100</v>
      </c>
      <c r="J26" s="71">
        <v>0</v>
      </c>
      <c r="K26" s="71" t="s">
        <v>37</v>
      </c>
      <c r="L26" s="73" t="s">
        <v>38</v>
      </c>
      <c r="M26" s="93">
        <v>42370</v>
      </c>
      <c r="N26" s="74">
        <v>41579</v>
      </c>
      <c r="O26" s="74">
        <v>41609</v>
      </c>
      <c r="P26" s="75"/>
      <c r="Q26" s="76"/>
    </row>
    <row r="27" spans="1:18" s="48" customFormat="1" ht="75" x14ac:dyDescent="0.25">
      <c r="A27" s="70" t="s">
        <v>81</v>
      </c>
      <c r="B27" s="96" t="s">
        <v>31</v>
      </c>
      <c r="C27" s="70" t="s">
        <v>82</v>
      </c>
      <c r="D27" s="71" t="s">
        <v>83</v>
      </c>
      <c r="E27" s="97">
        <v>75000</v>
      </c>
      <c r="F27" s="71" t="s">
        <v>79</v>
      </c>
      <c r="G27" s="70" t="s">
        <v>84</v>
      </c>
      <c r="H27" s="71" t="s">
        <v>36</v>
      </c>
      <c r="I27" s="71">
        <v>100</v>
      </c>
      <c r="J27" s="71">
        <v>0</v>
      </c>
      <c r="K27" s="71" t="s">
        <v>37</v>
      </c>
      <c r="L27" s="73" t="s">
        <v>38</v>
      </c>
      <c r="M27" s="93">
        <v>42005</v>
      </c>
      <c r="N27" s="73"/>
      <c r="O27" s="74">
        <v>41609</v>
      </c>
      <c r="P27" s="75"/>
      <c r="Q27" s="76"/>
    </row>
    <row r="28" spans="1:18" s="48" customFormat="1" ht="75" x14ac:dyDescent="0.25">
      <c r="A28" s="70" t="s">
        <v>85</v>
      </c>
      <c r="B28" s="96" t="s">
        <v>31</v>
      </c>
      <c r="C28" s="70" t="s">
        <v>86</v>
      </c>
      <c r="D28" s="71" t="s">
        <v>87</v>
      </c>
      <c r="E28" s="97">
        <v>75000</v>
      </c>
      <c r="F28" s="71" t="s">
        <v>79</v>
      </c>
      <c r="G28" s="70" t="s">
        <v>84</v>
      </c>
      <c r="H28" s="71" t="s">
        <v>36</v>
      </c>
      <c r="I28" s="71">
        <v>100</v>
      </c>
      <c r="J28" s="71">
        <v>0</v>
      </c>
      <c r="K28" s="71" t="s">
        <v>37</v>
      </c>
      <c r="L28" s="73" t="s">
        <v>38</v>
      </c>
      <c r="M28" s="93">
        <v>42005</v>
      </c>
      <c r="N28" s="73"/>
      <c r="O28" s="74">
        <v>42005</v>
      </c>
      <c r="P28" s="98"/>
      <c r="Q28" s="76"/>
    </row>
    <row r="29" spans="1:18" s="48" customFormat="1" ht="56.25" x14ac:dyDescent="0.25">
      <c r="A29" s="70" t="s">
        <v>88</v>
      </c>
      <c r="B29" s="96" t="s">
        <v>31</v>
      </c>
      <c r="C29" s="70">
        <v>1.7</v>
      </c>
      <c r="D29" s="71" t="s">
        <v>89</v>
      </c>
      <c r="E29" s="97">
        <v>100000</v>
      </c>
      <c r="F29" s="70" t="s">
        <v>43</v>
      </c>
      <c r="G29" s="73" t="s">
        <v>38</v>
      </c>
      <c r="H29" s="71" t="s">
        <v>36</v>
      </c>
      <c r="I29" s="71">
        <v>100</v>
      </c>
      <c r="J29" s="71">
        <v>0</v>
      </c>
      <c r="K29" s="71" t="s">
        <v>37</v>
      </c>
      <c r="L29" s="73" t="s">
        <v>38</v>
      </c>
      <c r="M29" s="93">
        <v>41791</v>
      </c>
      <c r="N29" s="73"/>
      <c r="O29" s="74">
        <f>O30</f>
        <v>41913</v>
      </c>
      <c r="P29" s="75"/>
      <c r="Q29" s="83"/>
    </row>
    <row r="30" spans="1:18" s="48" customFormat="1" ht="75" x14ac:dyDescent="0.25">
      <c r="A30" s="70" t="s">
        <v>90</v>
      </c>
      <c r="B30" s="96" t="s">
        <v>31</v>
      </c>
      <c r="C30" s="70" t="s">
        <v>91</v>
      </c>
      <c r="D30" s="71" t="s">
        <v>92</v>
      </c>
      <c r="E30" s="97">
        <v>152050</v>
      </c>
      <c r="F30" s="70" t="s">
        <v>79</v>
      </c>
      <c r="G30" s="71" t="s">
        <v>93</v>
      </c>
      <c r="H30" s="71" t="s">
        <v>36</v>
      </c>
      <c r="I30" s="71">
        <v>100</v>
      </c>
      <c r="J30" s="71">
        <v>0</v>
      </c>
      <c r="K30" s="71" t="s">
        <v>37</v>
      </c>
      <c r="L30" s="73" t="s">
        <v>38</v>
      </c>
      <c r="M30" s="93">
        <v>41579</v>
      </c>
      <c r="N30" s="73"/>
      <c r="O30" s="74">
        <v>41913</v>
      </c>
      <c r="P30" s="75"/>
      <c r="Q30" s="83"/>
    </row>
    <row r="31" spans="1:18" s="48" customFormat="1" ht="75" x14ac:dyDescent="0.25">
      <c r="A31" s="70" t="s">
        <v>94</v>
      </c>
      <c r="B31" s="96" t="s">
        <v>31</v>
      </c>
      <c r="C31" s="70" t="s">
        <v>95</v>
      </c>
      <c r="D31" s="71" t="s">
        <v>96</v>
      </c>
      <c r="E31" s="97">
        <v>75000</v>
      </c>
      <c r="F31" s="70" t="s">
        <v>79</v>
      </c>
      <c r="G31" s="71" t="s">
        <v>80</v>
      </c>
      <c r="H31" s="71" t="s">
        <v>36</v>
      </c>
      <c r="I31" s="71">
        <v>100</v>
      </c>
      <c r="J31" s="71">
        <v>0</v>
      </c>
      <c r="K31" s="71" t="s">
        <v>37</v>
      </c>
      <c r="L31" s="73" t="s">
        <v>38</v>
      </c>
      <c r="M31" s="93">
        <f>M30</f>
        <v>41579</v>
      </c>
      <c r="N31" s="73"/>
      <c r="O31" s="74">
        <v>41671</v>
      </c>
      <c r="P31" s="75" t="s">
        <v>97</v>
      </c>
      <c r="Q31" s="83"/>
    </row>
    <row r="32" spans="1:18" s="48" customFormat="1" ht="75" x14ac:dyDescent="0.25">
      <c r="A32" s="70" t="s">
        <v>98</v>
      </c>
      <c r="B32" s="96" t="s">
        <v>31</v>
      </c>
      <c r="C32" s="71" t="s">
        <v>99</v>
      </c>
      <c r="D32" s="71" t="s">
        <v>100</v>
      </c>
      <c r="E32" s="97">
        <v>60820</v>
      </c>
      <c r="F32" s="71" t="s">
        <v>79</v>
      </c>
      <c r="G32" s="70" t="s">
        <v>84</v>
      </c>
      <c r="H32" s="71" t="s">
        <v>36</v>
      </c>
      <c r="I32" s="71">
        <v>100</v>
      </c>
      <c r="J32" s="71">
        <v>0</v>
      </c>
      <c r="K32" s="71" t="s">
        <v>37</v>
      </c>
      <c r="L32" s="73" t="s">
        <v>38</v>
      </c>
      <c r="M32" s="93">
        <v>41579</v>
      </c>
      <c r="N32" s="73"/>
      <c r="O32" s="74">
        <f>O31</f>
        <v>41671</v>
      </c>
      <c r="P32" s="75"/>
      <c r="Q32" s="76"/>
    </row>
    <row r="33" spans="1:17" s="48" customFormat="1" ht="75" x14ac:dyDescent="0.25">
      <c r="A33" s="70" t="s">
        <v>101</v>
      </c>
      <c r="B33" s="96" t="s">
        <v>31</v>
      </c>
      <c r="C33" s="71" t="s">
        <v>102</v>
      </c>
      <c r="D33" s="71" t="s">
        <v>103</v>
      </c>
      <c r="E33" s="95">
        <v>1473725</v>
      </c>
      <c r="F33" s="71" t="s">
        <v>79</v>
      </c>
      <c r="G33" s="70" t="s">
        <v>93</v>
      </c>
      <c r="H33" s="71" t="s">
        <v>36</v>
      </c>
      <c r="I33" s="71">
        <v>100</v>
      </c>
      <c r="J33" s="71">
        <v>0</v>
      </c>
      <c r="K33" s="71" t="s">
        <v>37</v>
      </c>
      <c r="L33" s="73" t="s">
        <v>38</v>
      </c>
      <c r="M33" s="93">
        <f>M34</f>
        <v>41579</v>
      </c>
      <c r="N33" s="73"/>
      <c r="O33" s="74">
        <v>41944</v>
      </c>
      <c r="P33" s="75"/>
      <c r="Q33" s="76"/>
    </row>
    <row r="34" spans="1:17" s="48" customFormat="1" ht="75" x14ac:dyDescent="0.25">
      <c r="A34" s="96" t="s">
        <v>104</v>
      </c>
      <c r="B34" s="96" t="s">
        <v>31</v>
      </c>
      <c r="C34" s="70" t="s">
        <v>105</v>
      </c>
      <c r="D34" s="71" t="s">
        <v>106</v>
      </c>
      <c r="E34" s="97">
        <f>650310-60820</f>
        <v>589490</v>
      </c>
      <c r="F34" s="70" t="s">
        <v>79</v>
      </c>
      <c r="G34" s="71" t="s">
        <v>84</v>
      </c>
      <c r="H34" s="71" t="s">
        <v>36</v>
      </c>
      <c r="I34" s="71">
        <v>100</v>
      </c>
      <c r="J34" s="71">
        <v>0</v>
      </c>
      <c r="K34" s="71" t="s">
        <v>37</v>
      </c>
      <c r="L34" s="73" t="s">
        <v>38</v>
      </c>
      <c r="M34" s="93">
        <v>41579</v>
      </c>
      <c r="N34" s="73"/>
      <c r="O34" s="74">
        <v>41913</v>
      </c>
      <c r="P34" s="75"/>
      <c r="Q34" s="76"/>
    </row>
    <row r="35" spans="1:17" s="48" customFormat="1" ht="56.25" x14ac:dyDescent="0.25">
      <c r="A35" s="70" t="s">
        <v>107</v>
      </c>
      <c r="B35" s="96" t="s">
        <v>31</v>
      </c>
      <c r="C35" s="70" t="s">
        <v>108</v>
      </c>
      <c r="D35" s="71" t="s">
        <v>109</v>
      </c>
      <c r="E35" s="77">
        <v>100000</v>
      </c>
      <c r="F35" s="70" t="s">
        <v>34</v>
      </c>
      <c r="G35" s="71" t="s">
        <v>110</v>
      </c>
      <c r="H35" s="71" t="s">
        <v>36</v>
      </c>
      <c r="I35" s="71">
        <v>100</v>
      </c>
      <c r="J35" s="71">
        <v>0</v>
      </c>
      <c r="K35" s="71" t="s">
        <v>37</v>
      </c>
      <c r="L35" s="73" t="s">
        <v>38</v>
      </c>
      <c r="M35" s="93">
        <v>41548</v>
      </c>
      <c r="N35" s="73"/>
      <c r="O35" s="74">
        <f>O34</f>
        <v>41913</v>
      </c>
      <c r="P35" s="75"/>
      <c r="Q35" s="76"/>
    </row>
    <row r="36" spans="1:17" s="48" customFormat="1" ht="37.5" x14ac:dyDescent="0.25">
      <c r="A36" s="70" t="s">
        <v>111</v>
      </c>
      <c r="B36" s="70" t="s">
        <v>112</v>
      </c>
      <c r="C36" s="70" t="s">
        <v>113</v>
      </c>
      <c r="D36" s="71" t="s">
        <v>114</v>
      </c>
      <c r="E36" s="77">
        <v>750000</v>
      </c>
      <c r="F36" s="70" t="s">
        <v>56</v>
      </c>
      <c r="G36" s="73" t="s">
        <v>38</v>
      </c>
      <c r="H36" s="71" t="s">
        <v>36</v>
      </c>
      <c r="I36" s="71">
        <v>100</v>
      </c>
      <c r="J36" s="71">
        <v>0</v>
      </c>
      <c r="K36" s="71" t="s">
        <v>37</v>
      </c>
      <c r="L36" s="73" t="s">
        <v>38</v>
      </c>
      <c r="M36" s="93">
        <v>41548</v>
      </c>
      <c r="N36" s="73"/>
      <c r="O36" s="74">
        <v>42675</v>
      </c>
      <c r="P36" s="75"/>
      <c r="Q36" s="83"/>
    </row>
    <row r="37" spans="1:17" s="48" customFormat="1" ht="56.25" x14ac:dyDescent="0.25">
      <c r="A37" s="70" t="s">
        <v>115</v>
      </c>
      <c r="B37" s="70" t="s">
        <v>61</v>
      </c>
      <c r="C37" s="70">
        <v>1.4</v>
      </c>
      <c r="D37" s="71" t="s">
        <v>116</v>
      </c>
      <c r="E37" s="77">
        <v>100000</v>
      </c>
      <c r="F37" s="70" t="s">
        <v>43</v>
      </c>
      <c r="G37" s="73" t="s">
        <v>38</v>
      </c>
      <c r="H37" s="71" t="s">
        <v>36</v>
      </c>
      <c r="I37" s="71">
        <v>100</v>
      </c>
      <c r="J37" s="71">
        <v>0</v>
      </c>
      <c r="K37" s="71" t="s">
        <v>37</v>
      </c>
      <c r="L37" s="73" t="s">
        <v>38</v>
      </c>
      <c r="M37" s="93">
        <v>41518</v>
      </c>
      <c r="N37" s="73"/>
      <c r="O37" s="74">
        <v>42675</v>
      </c>
      <c r="P37" s="75"/>
      <c r="Q37" s="83"/>
    </row>
    <row r="38" spans="1:17" s="48" customFormat="1" ht="56.25" x14ac:dyDescent="0.25">
      <c r="A38" s="70" t="s">
        <v>117</v>
      </c>
      <c r="B38" s="70" t="s">
        <v>61</v>
      </c>
      <c r="C38" s="70" t="s">
        <v>118</v>
      </c>
      <c r="D38" s="71" t="s">
        <v>119</v>
      </c>
      <c r="E38" s="77">
        <v>100000</v>
      </c>
      <c r="F38" s="70" t="s">
        <v>34</v>
      </c>
      <c r="G38" s="71" t="s">
        <v>110</v>
      </c>
      <c r="H38" s="71" t="s">
        <v>36</v>
      </c>
      <c r="I38" s="71">
        <v>100</v>
      </c>
      <c r="J38" s="71">
        <v>0</v>
      </c>
      <c r="K38" s="71" t="s">
        <v>37</v>
      </c>
      <c r="L38" s="73" t="s">
        <v>38</v>
      </c>
      <c r="M38" s="93">
        <v>41518</v>
      </c>
      <c r="N38" s="73"/>
      <c r="O38" s="74">
        <v>42675</v>
      </c>
      <c r="P38" s="75"/>
      <c r="Q38" s="83"/>
    </row>
    <row r="39" spans="1:17" s="48" customFormat="1" ht="37.5" x14ac:dyDescent="0.25">
      <c r="A39" s="70" t="s">
        <v>120</v>
      </c>
      <c r="B39" s="70" t="s">
        <v>121</v>
      </c>
      <c r="C39" s="70" t="s">
        <v>122</v>
      </c>
      <c r="D39" s="71" t="s">
        <v>123</v>
      </c>
      <c r="E39" s="77">
        <v>100000</v>
      </c>
      <c r="F39" s="71" t="s">
        <v>43</v>
      </c>
      <c r="G39" s="78" t="s">
        <v>38</v>
      </c>
      <c r="H39" s="71" t="s">
        <v>36</v>
      </c>
      <c r="I39" s="71">
        <v>100</v>
      </c>
      <c r="J39" s="71">
        <v>0</v>
      </c>
      <c r="K39" s="71" t="s">
        <v>37</v>
      </c>
      <c r="L39" s="73" t="s">
        <v>38</v>
      </c>
      <c r="M39" s="93">
        <v>41518</v>
      </c>
      <c r="N39" s="73"/>
      <c r="O39" s="74">
        <v>41426</v>
      </c>
      <c r="P39" s="79"/>
      <c r="Q39" s="83"/>
    </row>
    <row r="40" spans="1:17" s="48" customFormat="1" ht="18.75" x14ac:dyDescent="0.25">
      <c r="A40" s="70"/>
      <c r="B40" s="70"/>
      <c r="C40" s="80"/>
      <c r="D40" s="80"/>
      <c r="E40" s="99"/>
      <c r="F40" s="80"/>
      <c r="G40" s="80"/>
      <c r="H40" s="80"/>
      <c r="I40" s="80"/>
      <c r="J40" s="80"/>
      <c r="K40" s="80"/>
      <c r="L40" s="99"/>
      <c r="M40" s="99"/>
      <c r="N40" s="99"/>
      <c r="O40" s="99"/>
      <c r="P40" s="82"/>
      <c r="Q40" s="100"/>
    </row>
    <row r="41" spans="1:17" s="69" customFormat="1" ht="31.5" customHeight="1" x14ac:dyDescent="0.25">
      <c r="A41" s="84" t="s">
        <v>124</v>
      </c>
      <c r="B41" s="85"/>
      <c r="C41" s="85"/>
      <c r="D41" s="85"/>
      <c r="E41" s="86">
        <f>SUM(E42:E46)</f>
        <v>3756000</v>
      </c>
      <c r="F41" s="87"/>
      <c r="G41" s="87"/>
      <c r="H41" s="87"/>
      <c r="I41" s="87"/>
      <c r="J41" s="87"/>
      <c r="K41" s="87"/>
      <c r="L41" s="88"/>
      <c r="M41" s="88"/>
      <c r="N41" s="88"/>
      <c r="O41" s="88"/>
      <c r="P41" s="87"/>
      <c r="Q41" s="90"/>
    </row>
    <row r="42" spans="1:17" s="48" customFormat="1" ht="56.25" x14ac:dyDescent="0.25">
      <c r="A42" s="70" t="s">
        <v>125</v>
      </c>
      <c r="B42" s="70" t="s">
        <v>61</v>
      </c>
      <c r="C42" s="71" t="s">
        <v>126</v>
      </c>
      <c r="D42" s="71" t="s">
        <v>127</v>
      </c>
      <c r="E42" s="72">
        <f>780000*0.1</f>
        <v>78000</v>
      </c>
      <c r="F42" s="71" t="s">
        <v>128</v>
      </c>
      <c r="G42" s="78" t="s">
        <v>38</v>
      </c>
      <c r="H42" s="71" t="s">
        <v>36</v>
      </c>
      <c r="I42" s="71">
        <v>100</v>
      </c>
      <c r="J42" s="71">
        <v>0</v>
      </c>
      <c r="K42" s="71" t="s">
        <v>37</v>
      </c>
      <c r="L42" s="73" t="s">
        <v>38</v>
      </c>
      <c r="M42" s="74">
        <v>41548</v>
      </c>
      <c r="N42" s="73"/>
      <c r="O42" s="74">
        <v>41638</v>
      </c>
      <c r="P42" s="75"/>
      <c r="Q42" s="76"/>
    </row>
    <row r="43" spans="1:17" s="48" customFormat="1" ht="53.1" customHeight="1" x14ac:dyDescent="0.25">
      <c r="A43" s="70" t="s">
        <v>125</v>
      </c>
      <c r="B43" s="70" t="s">
        <v>61</v>
      </c>
      <c r="C43" s="70" t="s">
        <v>129</v>
      </c>
      <c r="D43" s="71" t="s">
        <v>130</v>
      </c>
      <c r="E43" s="77">
        <f>780000*0.1</f>
        <v>78000</v>
      </c>
      <c r="F43" s="71" t="s">
        <v>79</v>
      </c>
      <c r="G43" s="70" t="s">
        <v>131</v>
      </c>
      <c r="H43" s="71" t="s">
        <v>36</v>
      </c>
      <c r="I43" s="71">
        <v>100</v>
      </c>
      <c r="J43" s="71">
        <v>0</v>
      </c>
      <c r="K43" s="71" t="s">
        <v>37</v>
      </c>
      <c r="L43" s="73" t="s">
        <v>38</v>
      </c>
      <c r="M43" s="74">
        <v>41640</v>
      </c>
      <c r="N43" s="73"/>
      <c r="O43" s="74">
        <v>41821</v>
      </c>
      <c r="P43" s="79"/>
      <c r="Q43" s="83"/>
    </row>
    <row r="44" spans="1:17" s="48" customFormat="1" ht="50.1" customHeight="1" x14ac:dyDescent="0.25">
      <c r="A44" s="70" t="s">
        <v>132</v>
      </c>
      <c r="B44" s="70" t="s">
        <v>61</v>
      </c>
      <c r="C44" s="70" t="s">
        <v>133</v>
      </c>
      <c r="D44" s="71" t="s">
        <v>134</v>
      </c>
      <c r="E44" s="77">
        <f>2000000+1200000</f>
        <v>3200000</v>
      </c>
      <c r="F44" s="71" t="s">
        <v>128</v>
      </c>
      <c r="G44" s="78" t="s">
        <v>38</v>
      </c>
      <c r="H44" s="71" t="s">
        <v>36</v>
      </c>
      <c r="I44" s="71">
        <v>100</v>
      </c>
      <c r="J44" s="71">
        <v>0</v>
      </c>
      <c r="K44" s="71" t="s">
        <v>37</v>
      </c>
      <c r="L44" s="73" t="s">
        <v>38</v>
      </c>
      <c r="M44" s="74">
        <v>41579</v>
      </c>
      <c r="N44" s="74">
        <v>41640</v>
      </c>
      <c r="O44" s="74">
        <v>41731</v>
      </c>
      <c r="P44" s="79"/>
      <c r="Q44" s="83"/>
    </row>
    <row r="45" spans="1:17" s="48" customFormat="1" ht="93.75" x14ac:dyDescent="0.25">
      <c r="A45" s="70" t="s">
        <v>135</v>
      </c>
      <c r="B45" s="70" t="s">
        <v>112</v>
      </c>
      <c r="C45" s="70" t="s">
        <v>136</v>
      </c>
      <c r="D45" s="71" t="s">
        <v>137</v>
      </c>
      <c r="E45" s="77">
        <v>250000</v>
      </c>
      <c r="F45" s="71" t="s">
        <v>128</v>
      </c>
      <c r="G45" s="78" t="s">
        <v>38</v>
      </c>
      <c r="H45" s="71" t="s">
        <v>36</v>
      </c>
      <c r="I45" s="71">
        <v>100</v>
      </c>
      <c r="J45" s="71">
        <v>0</v>
      </c>
      <c r="K45" s="71" t="s">
        <v>37</v>
      </c>
      <c r="L45" s="73" t="s">
        <v>38</v>
      </c>
      <c r="M45" s="74">
        <v>41487</v>
      </c>
      <c r="N45" s="74">
        <v>41518</v>
      </c>
      <c r="O45" s="74">
        <v>41548</v>
      </c>
      <c r="P45" s="79" t="s">
        <v>138</v>
      </c>
      <c r="Q45" s="83"/>
    </row>
    <row r="46" spans="1:17" s="48" customFormat="1" ht="75" x14ac:dyDescent="0.25">
      <c r="A46" s="70" t="s">
        <v>139</v>
      </c>
      <c r="B46" s="70" t="s">
        <v>140</v>
      </c>
      <c r="C46" s="70" t="s">
        <v>141</v>
      </c>
      <c r="D46" s="71" t="s">
        <v>142</v>
      </c>
      <c r="E46" s="77">
        <v>150000</v>
      </c>
      <c r="F46" s="71" t="s">
        <v>79</v>
      </c>
      <c r="G46" s="71" t="s">
        <v>143</v>
      </c>
      <c r="H46" s="71" t="s">
        <v>36</v>
      </c>
      <c r="I46" s="71">
        <v>100</v>
      </c>
      <c r="J46" s="71">
        <v>0</v>
      </c>
      <c r="K46" s="71" t="s">
        <v>37</v>
      </c>
      <c r="L46" s="73" t="s">
        <v>38</v>
      </c>
      <c r="M46" s="74">
        <v>41518</v>
      </c>
      <c r="N46" s="73"/>
      <c r="O46" s="74">
        <v>41426</v>
      </c>
      <c r="P46" s="75" t="s">
        <v>144</v>
      </c>
      <c r="Q46" s="83"/>
    </row>
    <row r="47" spans="1:17" s="69" customFormat="1" ht="31.5" customHeight="1" x14ac:dyDescent="0.25">
      <c r="A47" s="84" t="s">
        <v>145</v>
      </c>
      <c r="B47" s="85"/>
      <c r="C47" s="85"/>
      <c r="D47" s="85"/>
      <c r="E47" s="86">
        <f>SUM(E48:E65)</f>
        <v>9422645</v>
      </c>
      <c r="F47" s="87"/>
      <c r="G47" s="87"/>
      <c r="H47" s="87"/>
      <c r="I47" s="87"/>
      <c r="J47" s="87"/>
      <c r="K47" s="87"/>
      <c r="L47" s="88"/>
      <c r="M47" s="88"/>
      <c r="N47" s="88"/>
      <c r="O47" s="88"/>
      <c r="P47" s="87"/>
      <c r="Q47" s="90"/>
    </row>
    <row r="48" spans="1:17" s="48" customFormat="1" ht="56.25" x14ac:dyDescent="0.25">
      <c r="A48" s="70" t="s">
        <v>146</v>
      </c>
      <c r="B48" s="70" t="s">
        <v>61</v>
      </c>
      <c r="C48" s="71" t="s">
        <v>147</v>
      </c>
      <c r="D48" s="71" t="s">
        <v>148</v>
      </c>
      <c r="E48" s="101">
        <v>516970</v>
      </c>
      <c r="F48" s="71" t="s">
        <v>79</v>
      </c>
      <c r="G48" s="70" t="s">
        <v>149</v>
      </c>
      <c r="H48" s="71" t="s">
        <v>36</v>
      </c>
      <c r="I48" s="71">
        <v>100</v>
      </c>
      <c r="J48" s="71">
        <v>0</v>
      </c>
      <c r="K48" s="71" t="s">
        <v>37</v>
      </c>
      <c r="L48" s="73" t="s">
        <v>38</v>
      </c>
      <c r="M48" s="74">
        <v>41579</v>
      </c>
      <c r="N48" s="73"/>
      <c r="O48" s="74">
        <v>41913</v>
      </c>
      <c r="P48" s="75" t="s">
        <v>150</v>
      </c>
      <c r="Q48" s="76" t="s">
        <v>151</v>
      </c>
    </row>
    <row r="49" spans="1:17" s="48" customFormat="1" ht="56.25" x14ac:dyDescent="0.25">
      <c r="A49" s="70" t="s">
        <v>152</v>
      </c>
      <c r="B49" s="70" t="s">
        <v>61</v>
      </c>
      <c r="C49" s="70" t="s">
        <v>153</v>
      </c>
      <c r="D49" s="71" t="s">
        <v>154</v>
      </c>
      <c r="E49" s="102">
        <v>5010665</v>
      </c>
      <c r="F49" s="70" t="s">
        <v>155</v>
      </c>
      <c r="G49" s="78" t="s">
        <v>38</v>
      </c>
      <c r="H49" s="71" t="s">
        <v>36</v>
      </c>
      <c r="I49" s="71">
        <v>100</v>
      </c>
      <c r="J49" s="71">
        <v>0</v>
      </c>
      <c r="K49" s="71" t="s">
        <v>37</v>
      </c>
      <c r="L49" s="73" t="s">
        <v>38</v>
      </c>
      <c r="M49" s="74">
        <v>41791</v>
      </c>
      <c r="N49" s="73"/>
      <c r="O49" s="74">
        <v>42767</v>
      </c>
      <c r="P49" s="79" t="s">
        <v>150</v>
      </c>
      <c r="Q49" s="76" t="s">
        <v>151</v>
      </c>
    </row>
    <row r="50" spans="1:17" s="48" customFormat="1" ht="37.5" x14ac:dyDescent="0.25">
      <c r="A50" s="70" t="s">
        <v>156</v>
      </c>
      <c r="B50" s="96" t="s">
        <v>31</v>
      </c>
      <c r="C50" s="80" t="s">
        <v>157</v>
      </c>
      <c r="D50" s="71" t="s">
        <v>158</v>
      </c>
      <c r="E50" s="103">
        <v>200000</v>
      </c>
      <c r="F50" s="70" t="s">
        <v>155</v>
      </c>
      <c r="G50" s="78" t="s">
        <v>38</v>
      </c>
      <c r="H50" s="71" t="s">
        <v>36</v>
      </c>
      <c r="I50" s="71">
        <v>100</v>
      </c>
      <c r="J50" s="71">
        <v>0</v>
      </c>
      <c r="K50" s="71" t="s">
        <v>37</v>
      </c>
      <c r="L50" s="73" t="s">
        <v>38</v>
      </c>
      <c r="M50" s="74">
        <v>41730</v>
      </c>
      <c r="N50" s="73"/>
      <c r="O50" s="74">
        <v>41821</v>
      </c>
      <c r="P50" s="82"/>
      <c r="Q50" s="76" t="s">
        <v>151</v>
      </c>
    </row>
    <row r="51" spans="1:17" s="48" customFormat="1" ht="37.5" x14ac:dyDescent="0.25">
      <c r="A51" s="70" t="s">
        <v>159</v>
      </c>
      <c r="B51" s="70" t="s">
        <v>61</v>
      </c>
      <c r="C51" s="80">
        <v>2.1</v>
      </c>
      <c r="D51" s="71" t="s">
        <v>160</v>
      </c>
      <c r="E51" s="103">
        <v>955010</v>
      </c>
      <c r="F51" s="70" t="s">
        <v>155</v>
      </c>
      <c r="G51" s="78" t="s">
        <v>38</v>
      </c>
      <c r="H51" s="71" t="s">
        <v>36</v>
      </c>
      <c r="I51" s="71">
        <v>100</v>
      </c>
      <c r="J51" s="71">
        <v>0</v>
      </c>
      <c r="K51" s="71" t="s">
        <v>37</v>
      </c>
      <c r="L51" s="73" t="s">
        <v>38</v>
      </c>
      <c r="M51" s="74">
        <v>41548</v>
      </c>
      <c r="N51" s="73"/>
      <c r="O51" s="74">
        <v>42736</v>
      </c>
      <c r="P51" s="82"/>
      <c r="Q51" s="76" t="s">
        <v>151</v>
      </c>
    </row>
    <row r="52" spans="1:17" s="48" customFormat="1" ht="37.5" x14ac:dyDescent="0.25">
      <c r="A52" s="70" t="s">
        <v>161</v>
      </c>
      <c r="B52" s="70" t="s">
        <v>61</v>
      </c>
      <c r="C52" s="80">
        <v>2.15</v>
      </c>
      <c r="D52" s="71" t="s">
        <v>162</v>
      </c>
      <c r="E52" s="103">
        <v>200000</v>
      </c>
      <c r="F52" s="70" t="s">
        <v>155</v>
      </c>
      <c r="G52" s="78" t="s">
        <v>38</v>
      </c>
      <c r="H52" s="71" t="s">
        <v>36</v>
      </c>
      <c r="I52" s="71">
        <v>100</v>
      </c>
      <c r="J52" s="71">
        <v>0</v>
      </c>
      <c r="K52" s="71" t="s">
        <v>37</v>
      </c>
      <c r="L52" s="73" t="s">
        <v>38</v>
      </c>
      <c r="M52" s="74">
        <v>41518</v>
      </c>
      <c r="N52" s="73"/>
      <c r="O52" s="74">
        <v>42736</v>
      </c>
      <c r="P52" s="82" t="s">
        <v>163</v>
      </c>
      <c r="Q52" s="76" t="s">
        <v>151</v>
      </c>
    </row>
    <row r="53" spans="1:17" s="48" customFormat="1" ht="37.5" x14ac:dyDescent="0.25">
      <c r="A53" s="70" t="s">
        <v>164</v>
      </c>
      <c r="B53" s="70" t="s">
        <v>61</v>
      </c>
      <c r="C53" s="80" t="s">
        <v>165</v>
      </c>
      <c r="D53" s="71" t="s">
        <v>166</v>
      </c>
      <c r="E53" s="103">
        <v>200000</v>
      </c>
      <c r="F53" s="70" t="s">
        <v>155</v>
      </c>
      <c r="G53" s="78" t="s">
        <v>38</v>
      </c>
      <c r="H53" s="71" t="s">
        <v>36</v>
      </c>
      <c r="I53" s="71">
        <v>100</v>
      </c>
      <c r="J53" s="71">
        <v>0</v>
      </c>
      <c r="K53" s="71" t="s">
        <v>37</v>
      </c>
      <c r="L53" s="73" t="s">
        <v>38</v>
      </c>
      <c r="M53" s="74">
        <v>41699</v>
      </c>
      <c r="N53" s="73"/>
      <c r="O53" s="74">
        <v>41883</v>
      </c>
      <c r="P53" s="82"/>
      <c r="Q53" s="76" t="s">
        <v>151</v>
      </c>
    </row>
    <row r="54" spans="1:17" s="48" customFormat="1" ht="37.5" x14ac:dyDescent="0.25">
      <c r="A54" s="70" t="s">
        <v>167</v>
      </c>
      <c r="B54" s="70" t="s">
        <v>61</v>
      </c>
      <c r="C54" s="80" t="s">
        <v>168</v>
      </c>
      <c r="D54" s="71" t="s">
        <v>169</v>
      </c>
      <c r="E54" s="103">
        <v>100000</v>
      </c>
      <c r="F54" s="70" t="s">
        <v>155</v>
      </c>
      <c r="G54" s="78" t="s">
        <v>38</v>
      </c>
      <c r="H54" s="71" t="s">
        <v>36</v>
      </c>
      <c r="I54" s="71">
        <v>100</v>
      </c>
      <c r="J54" s="71">
        <v>0</v>
      </c>
      <c r="K54" s="71" t="s">
        <v>37</v>
      </c>
      <c r="L54" s="73" t="s">
        <v>38</v>
      </c>
      <c r="M54" s="74">
        <v>42036</v>
      </c>
      <c r="N54" s="73"/>
      <c r="O54" s="74">
        <v>42185</v>
      </c>
      <c r="P54" s="82"/>
      <c r="Q54" s="76" t="s">
        <v>151</v>
      </c>
    </row>
    <row r="55" spans="1:17" s="48" customFormat="1" ht="37.5" x14ac:dyDescent="0.25">
      <c r="A55" s="70" t="s">
        <v>170</v>
      </c>
      <c r="B55" s="70" t="s">
        <v>61</v>
      </c>
      <c r="C55" s="80" t="s">
        <v>171</v>
      </c>
      <c r="D55" s="71" t="s">
        <v>172</v>
      </c>
      <c r="E55" s="103">
        <v>100000</v>
      </c>
      <c r="F55" s="70" t="s">
        <v>155</v>
      </c>
      <c r="G55" s="78" t="s">
        <v>38</v>
      </c>
      <c r="H55" s="71" t="s">
        <v>36</v>
      </c>
      <c r="I55" s="71">
        <v>100</v>
      </c>
      <c r="J55" s="71">
        <v>0</v>
      </c>
      <c r="K55" s="71" t="s">
        <v>37</v>
      </c>
      <c r="L55" s="73" t="s">
        <v>38</v>
      </c>
      <c r="M55" s="74">
        <v>42370</v>
      </c>
      <c r="N55" s="73"/>
      <c r="O55" s="74">
        <v>42583</v>
      </c>
      <c r="P55" s="82"/>
      <c r="Q55" s="76" t="s">
        <v>151</v>
      </c>
    </row>
    <row r="56" spans="1:17" s="48" customFormat="1" ht="37.5" x14ac:dyDescent="0.25">
      <c r="A56" s="70" t="s">
        <v>173</v>
      </c>
      <c r="B56" s="70" t="s">
        <v>61</v>
      </c>
      <c r="C56" s="80" t="s">
        <v>174</v>
      </c>
      <c r="D56" s="70" t="s">
        <v>175</v>
      </c>
      <c r="E56" s="101">
        <v>100000</v>
      </c>
      <c r="F56" s="70" t="s">
        <v>155</v>
      </c>
      <c r="G56" s="78" t="s">
        <v>38</v>
      </c>
      <c r="H56" s="71" t="s">
        <v>36</v>
      </c>
      <c r="I56" s="71">
        <v>100</v>
      </c>
      <c r="J56" s="71">
        <v>0</v>
      </c>
      <c r="K56" s="71" t="s">
        <v>37</v>
      </c>
      <c r="L56" s="73" t="s">
        <v>38</v>
      </c>
      <c r="M56" s="74">
        <v>42005</v>
      </c>
      <c r="N56" s="73"/>
      <c r="O56" s="74">
        <v>42527</v>
      </c>
      <c r="P56" s="70"/>
      <c r="Q56" s="76" t="s">
        <v>151</v>
      </c>
    </row>
    <row r="57" spans="1:17" s="48" customFormat="1" ht="37.5" x14ac:dyDescent="0.25">
      <c r="A57" s="70" t="s">
        <v>176</v>
      </c>
      <c r="B57" s="70" t="s">
        <v>61</v>
      </c>
      <c r="C57" s="70" t="s">
        <v>177</v>
      </c>
      <c r="D57" s="70" t="s">
        <v>178</v>
      </c>
      <c r="E57" s="101">
        <v>100000</v>
      </c>
      <c r="F57" s="70" t="s">
        <v>155</v>
      </c>
      <c r="G57" s="78" t="s">
        <v>38</v>
      </c>
      <c r="H57" s="71" t="s">
        <v>179</v>
      </c>
      <c r="I57" s="71">
        <v>100</v>
      </c>
      <c r="J57" s="71">
        <v>0</v>
      </c>
      <c r="K57" s="71" t="s">
        <v>180</v>
      </c>
      <c r="L57" s="73" t="s">
        <v>38</v>
      </c>
      <c r="M57" s="74">
        <v>42005</v>
      </c>
      <c r="N57" s="73"/>
      <c r="O57" s="74">
        <v>42350</v>
      </c>
      <c r="P57" s="70"/>
      <c r="Q57" s="76" t="s">
        <v>40</v>
      </c>
    </row>
    <row r="58" spans="1:17" s="48" customFormat="1" ht="37.5" x14ac:dyDescent="0.25">
      <c r="A58" s="70" t="s">
        <v>181</v>
      </c>
      <c r="B58" s="70" t="s">
        <v>61</v>
      </c>
      <c r="C58" s="70" t="s">
        <v>182</v>
      </c>
      <c r="D58" s="71" t="s">
        <v>183</v>
      </c>
      <c r="E58" s="101">
        <v>240000</v>
      </c>
      <c r="F58" s="70" t="s">
        <v>155</v>
      </c>
      <c r="G58" s="78" t="s">
        <v>38</v>
      </c>
      <c r="H58" s="71" t="s">
        <v>36</v>
      </c>
      <c r="I58" s="71">
        <v>100</v>
      </c>
      <c r="J58" s="71">
        <v>0</v>
      </c>
      <c r="K58" s="71" t="s">
        <v>37</v>
      </c>
      <c r="L58" s="73" t="s">
        <v>38</v>
      </c>
      <c r="M58" s="74">
        <v>41640</v>
      </c>
      <c r="N58" s="73"/>
      <c r="O58" s="74">
        <v>42887</v>
      </c>
      <c r="P58" s="79"/>
      <c r="Q58" s="76" t="s">
        <v>151</v>
      </c>
    </row>
    <row r="59" spans="1:17" s="48" customFormat="1" ht="37.5" x14ac:dyDescent="0.25">
      <c r="A59" s="70" t="s">
        <v>184</v>
      </c>
      <c r="B59" s="70" t="s">
        <v>121</v>
      </c>
      <c r="C59" s="80" t="s">
        <v>185</v>
      </c>
      <c r="D59" s="71" t="s">
        <v>186</v>
      </c>
      <c r="E59" s="103">
        <v>150000</v>
      </c>
      <c r="F59" s="70" t="s">
        <v>155</v>
      </c>
      <c r="G59" s="78" t="s">
        <v>38</v>
      </c>
      <c r="H59" s="71" t="s">
        <v>36</v>
      </c>
      <c r="I59" s="71">
        <v>100</v>
      </c>
      <c r="J59" s="71">
        <v>0</v>
      </c>
      <c r="K59" s="71" t="s">
        <v>37</v>
      </c>
      <c r="L59" s="73" t="s">
        <v>38</v>
      </c>
      <c r="M59" s="74">
        <v>41264</v>
      </c>
      <c r="N59" s="73"/>
      <c r="O59" s="74">
        <v>42887</v>
      </c>
      <c r="P59" s="82"/>
      <c r="Q59" s="76" t="s">
        <v>187</v>
      </c>
    </row>
    <row r="60" spans="1:17" s="48" customFormat="1" ht="37.5" x14ac:dyDescent="0.25">
      <c r="A60" s="70" t="s">
        <v>188</v>
      </c>
      <c r="B60" s="70" t="s">
        <v>61</v>
      </c>
      <c r="C60" s="80" t="s">
        <v>189</v>
      </c>
      <c r="D60" s="71" t="s">
        <v>190</v>
      </c>
      <c r="E60" s="103">
        <f>3000*12</f>
        <v>36000</v>
      </c>
      <c r="F60" s="70" t="s">
        <v>155</v>
      </c>
      <c r="G60" s="78" t="s">
        <v>38</v>
      </c>
      <c r="H60" s="71" t="s">
        <v>36</v>
      </c>
      <c r="I60" s="71">
        <v>100</v>
      </c>
      <c r="J60" s="71">
        <v>0</v>
      </c>
      <c r="K60" s="71" t="s">
        <v>180</v>
      </c>
      <c r="L60" s="73" t="s">
        <v>38</v>
      </c>
      <c r="M60" s="74">
        <v>41518</v>
      </c>
      <c r="N60" s="74"/>
      <c r="O60" s="74">
        <v>41883</v>
      </c>
      <c r="P60" s="82"/>
      <c r="Q60" s="76"/>
    </row>
    <row r="61" spans="1:17" s="48" customFormat="1" ht="37.5" x14ac:dyDescent="0.25">
      <c r="A61" s="70" t="s">
        <v>191</v>
      </c>
      <c r="B61" s="70" t="s">
        <v>121</v>
      </c>
      <c r="C61" s="80" t="s">
        <v>192</v>
      </c>
      <c r="D61" s="71" t="s">
        <v>193</v>
      </c>
      <c r="E61" s="103">
        <v>180000</v>
      </c>
      <c r="F61" s="70" t="s">
        <v>155</v>
      </c>
      <c r="G61" s="78" t="s">
        <v>38</v>
      </c>
      <c r="H61" s="71" t="s">
        <v>36</v>
      </c>
      <c r="I61" s="71">
        <v>100</v>
      </c>
      <c r="J61" s="71">
        <v>0</v>
      </c>
      <c r="K61" s="71" t="s">
        <v>37</v>
      </c>
      <c r="L61" s="73" t="s">
        <v>38</v>
      </c>
      <c r="M61" s="74">
        <v>41518</v>
      </c>
      <c r="N61" s="73"/>
      <c r="O61" s="74">
        <v>42887</v>
      </c>
      <c r="P61" s="82"/>
      <c r="Q61" s="76" t="s">
        <v>187</v>
      </c>
    </row>
    <row r="62" spans="1:17" s="48" customFormat="1" ht="37.5" x14ac:dyDescent="0.25">
      <c r="A62" s="70" t="s">
        <v>194</v>
      </c>
      <c r="B62" s="70" t="s">
        <v>61</v>
      </c>
      <c r="C62" s="80" t="s">
        <v>195</v>
      </c>
      <c r="D62" s="71" t="s">
        <v>196</v>
      </c>
      <c r="E62" s="103">
        <v>144000</v>
      </c>
      <c r="F62" s="70" t="s">
        <v>155</v>
      </c>
      <c r="G62" s="78" t="s">
        <v>38</v>
      </c>
      <c r="H62" s="71" t="s">
        <v>36</v>
      </c>
      <c r="I62" s="71">
        <v>100</v>
      </c>
      <c r="J62" s="71">
        <v>0</v>
      </c>
      <c r="K62" s="71" t="s">
        <v>37</v>
      </c>
      <c r="L62" s="73" t="s">
        <v>38</v>
      </c>
      <c r="M62" s="74">
        <v>41640</v>
      </c>
      <c r="N62" s="73"/>
      <c r="O62" s="74">
        <v>42887</v>
      </c>
      <c r="P62" s="82"/>
      <c r="Q62" s="76" t="s">
        <v>151</v>
      </c>
    </row>
    <row r="63" spans="1:17" s="48" customFormat="1" ht="37.5" x14ac:dyDescent="0.25">
      <c r="A63" s="70" t="s">
        <v>197</v>
      </c>
      <c r="B63" s="70" t="s">
        <v>121</v>
      </c>
      <c r="C63" s="80" t="s">
        <v>198</v>
      </c>
      <c r="D63" s="71" t="s">
        <v>199</v>
      </c>
      <c r="E63" s="103">
        <v>180000</v>
      </c>
      <c r="F63" s="70" t="s">
        <v>155</v>
      </c>
      <c r="G63" s="78" t="s">
        <v>38</v>
      </c>
      <c r="H63" s="71" t="s">
        <v>36</v>
      </c>
      <c r="I63" s="71">
        <v>100</v>
      </c>
      <c r="J63" s="71">
        <v>0</v>
      </c>
      <c r="K63" s="71" t="s">
        <v>37</v>
      </c>
      <c r="L63" s="73" t="s">
        <v>38</v>
      </c>
      <c r="M63" s="74">
        <v>41883</v>
      </c>
      <c r="N63" s="73"/>
      <c r="O63" s="74">
        <v>42887</v>
      </c>
      <c r="P63" s="82"/>
      <c r="Q63" s="76" t="s">
        <v>151</v>
      </c>
    </row>
    <row r="64" spans="1:17" s="48" customFormat="1" ht="93.75" x14ac:dyDescent="0.25">
      <c r="A64" s="104" t="s">
        <v>200</v>
      </c>
      <c r="B64" s="70" t="s">
        <v>61</v>
      </c>
      <c r="C64" s="80" t="s">
        <v>136</v>
      </c>
      <c r="D64" s="71" t="s">
        <v>201</v>
      </c>
      <c r="E64" s="103">
        <v>910000</v>
      </c>
      <c r="F64" s="70" t="s">
        <v>202</v>
      </c>
      <c r="G64" s="78" t="s">
        <v>38</v>
      </c>
      <c r="H64" s="71" t="s">
        <v>203</v>
      </c>
      <c r="I64" s="71">
        <v>100</v>
      </c>
      <c r="J64" s="71">
        <v>0</v>
      </c>
      <c r="K64" s="71" t="s">
        <v>180</v>
      </c>
      <c r="L64" s="73" t="s">
        <v>38</v>
      </c>
      <c r="M64" s="74">
        <v>41883</v>
      </c>
      <c r="N64" s="73"/>
      <c r="O64" s="74">
        <v>42887</v>
      </c>
      <c r="P64" s="82" t="s">
        <v>204</v>
      </c>
      <c r="Q64" s="76"/>
    </row>
    <row r="65" spans="1:17" s="48" customFormat="1" ht="37.5" x14ac:dyDescent="0.25">
      <c r="A65" s="70" t="s">
        <v>205</v>
      </c>
      <c r="B65" s="70" t="s">
        <v>112</v>
      </c>
      <c r="C65" s="80" t="s">
        <v>206</v>
      </c>
      <c r="D65" s="71" t="s">
        <v>207</v>
      </c>
      <c r="E65" s="103">
        <v>100000</v>
      </c>
      <c r="F65" s="70" t="s">
        <v>155</v>
      </c>
      <c r="G65" s="78" t="s">
        <v>38</v>
      </c>
      <c r="H65" s="71" t="s">
        <v>36</v>
      </c>
      <c r="I65" s="71">
        <v>100</v>
      </c>
      <c r="J65" s="71">
        <v>0</v>
      </c>
      <c r="K65" s="71" t="s">
        <v>37</v>
      </c>
      <c r="L65" s="73" t="s">
        <v>38</v>
      </c>
      <c r="M65" s="74">
        <v>41791</v>
      </c>
      <c r="N65" s="73"/>
      <c r="O65" s="74">
        <v>42887</v>
      </c>
      <c r="P65" s="82"/>
      <c r="Q65" s="76" t="s">
        <v>151</v>
      </c>
    </row>
    <row r="66" spans="1:17" s="111" customFormat="1" ht="18.75" x14ac:dyDescent="0.25">
      <c r="A66" s="105" t="s">
        <v>208</v>
      </c>
      <c r="B66" s="106"/>
      <c r="C66" s="106"/>
      <c r="D66" s="106"/>
      <c r="E66" s="107">
        <f>E47+E41+E24+E22+E12</f>
        <v>22866930</v>
      </c>
      <c r="F66" s="106"/>
      <c r="G66" s="106"/>
      <c r="H66" s="106"/>
      <c r="I66" s="106"/>
      <c r="J66" s="106"/>
      <c r="K66" s="106"/>
      <c r="L66" s="108"/>
      <c r="M66" s="108"/>
      <c r="N66" s="108"/>
      <c r="O66" s="108"/>
      <c r="P66" s="109"/>
      <c r="Q66" s="110"/>
    </row>
    <row r="67" spans="1:17" ht="66.95" customHeight="1" x14ac:dyDescent="0.25">
      <c r="A67" s="112" t="s">
        <v>209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17" ht="29.25" customHeight="1" thickBot="1" x14ac:dyDescent="0.3">
      <c r="A68" s="114" t="s">
        <v>210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6"/>
    </row>
    <row r="69" spans="1:17" ht="18.75" x14ac:dyDescent="0.3">
      <c r="A69" s="117"/>
      <c r="B69" s="117"/>
      <c r="C69" s="117"/>
      <c r="D69" s="117"/>
      <c r="E69" s="118"/>
      <c r="F69" s="117"/>
      <c r="G69" s="117"/>
      <c r="H69" s="117"/>
      <c r="I69" s="117"/>
      <c r="J69" s="117"/>
      <c r="K69" s="117"/>
      <c r="L69" s="118"/>
      <c r="M69" s="118"/>
      <c r="N69" s="118"/>
      <c r="O69" s="118"/>
      <c r="P69" s="117"/>
      <c r="Q69" s="117"/>
    </row>
    <row r="70" spans="1:17" ht="18.75" x14ac:dyDescent="0.3">
      <c r="A70" s="117"/>
      <c r="B70" s="117"/>
      <c r="C70" s="117"/>
      <c r="D70" s="117"/>
      <c r="E70" s="119"/>
      <c r="F70" s="117"/>
      <c r="G70" s="117"/>
      <c r="H70" s="117"/>
      <c r="I70" s="117"/>
      <c r="J70" s="117"/>
      <c r="K70" s="117"/>
      <c r="L70" s="118"/>
      <c r="M70" s="118"/>
      <c r="N70" s="118"/>
      <c r="O70" s="118"/>
      <c r="P70" s="117"/>
      <c r="Q70" s="117"/>
    </row>
    <row r="71" spans="1:17" x14ac:dyDescent="0.25">
      <c r="A71" s="120"/>
      <c r="B71" s="120"/>
      <c r="C71" s="120"/>
      <c r="D71" s="120"/>
      <c r="E71" s="121"/>
      <c r="F71" s="120"/>
      <c r="G71" s="120"/>
      <c r="H71" s="120"/>
      <c r="I71" s="120"/>
      <c r="J71" s="120"/>
      <c r="K71" s="120"/>
      <c r="L71" s="121"/>
      <c r="M71" s="121"/>
      <c r="N71" s="121"/>
      <c r="O71" s="121"/>
      <c r="P71" s="120"/>
      <c r="Q71" s="120"/>
    </row>
    <row r="72" spans="1:17" x14ac:dyDescent="0.25">
      <c r="A72" s="120"/>
      <c r="B72" s="120"/>
      <c r="C72" s="120"/>
      <c r="D72" s="120"/>
      <c r="E72" s="121"/>
      <c r="F72" s="120"/>
      <c r="G72" s="120"/>
      <c r="H72" s="120"/>
      <c r="I72" s="120"/>
      <c r="J72" s="120"/>
      <c r="K72" s="120"/>
      <c r="L72" s="121"/>
      <c r="M72" s="121"/>
      <c r="N72" s="121"/>
      <c r="O72" s="121"/>
      <c r="P72" s="120"/>
      <c r="Q72" s="120"/>
    </row>
    <row r="73" spans="1:17" x14ac:dyDescent="0.25">
      <c r="A73" s="120"/>
      <c r="B73" s="120"/>
      <c r="C73" s="120"/>
      <c r="D73" s="120"/>
      <c r="E73" s="121"/>
      <c r="F73" s="120"/>
      <c r="G73" s="120"/>
      <c r="H73" s="120"/>
      <c r="I73" s="120"/>
      <c r="J73" s="120"/>
      <c r="K73" s="120"/>
      <c r="L73" s="121"/>
      <c r="M73" s="121"/>
      <c r="N73" s="121"/>
      <c r="O73" s="121"/>
      <c r="P73" s="120"/>
      <c r="Q73" s="120"/>
    </row>
    <row r="74" spans="1:17" x14ac:dyDescent="0.25">
      <c r="A74" s="120"/>
      <c r="B74" s="120"/>
      <c r="C74" s="120"/>
      <c r="D74" s="120"/>
      <c r="E74" s="121"/>
      <c r="F74" s="120"/>
      <c r="G74" s="120"/>
      <c r="H74" s="120"/>
      <c r="I74" s="120"/>
      <c r="J74" s="120"/>
      <c r="K74" s="120"/>
      <c r="L74" s="121"/>
      <c r="M74" s="121"/>
      <c r="N74" s="121"/>
      <c r="O74" s="121"/>
      <c r="P74" s="120"/>
      <c r="Q74" s="120"/>
    </row>
    <row r="75" spans="1:17" x14ac:dyDescent="0.25">
      <c r="A75" s="120"/>
      <c r="B75" s="120"/>
      <c r="C75" s="120"/>
      <c r="D75" s="120"/>
      <c r="E75" s="121"/>
      <c r="F75" s="120"/>
      <c r="G75" s="120"/>
      <c r="H75" s="120"/>
      <c r="I75" s="120"/>
      <c r="J75" s="120"/>
      <c r="K75" s="120"/>
      <c r="L75" s="121"/>
      <c r="M75" s="121"/>
      <c r="N75" s="121"/>
      <c r="O75" s="121"/>
      <c r="P75" s="120"/>
      <c r="Q75" s="120"/>
    </row>
    <row r="76" spans="1:17" x14ac:dyDescent="0.25">
      <c r="A76" s="120"/>
      <c r="B76" s="120"/>
      <c r="C76" s="120"/>
      <c r="D76" s="120"/>
      <c r="E76" s="121"/>
      <c r="F76" s="120"/>
      <c r="G76" s="120"/>
      <c r="H76" s="120"/>
      <c r="I76" s="120"/>
      <c r="J76" s="120"/>
      <c r="K76" s="120"/>
      <c r="L76" s="121"/>
      <c r="M76" s="121"/>
      <c r="N76" s="121"/>
      <c r="O76" s="121"/>
      <c r="P76" s="120"/>
      <c r="Q76" s="120"/>
    </row>
    <row r="77" spans="1:17" x14ac:dyDescent="0.25">
      <c r="A77" s="120"/>
      <c r="B77" s="120"/>
      <c r="C77" s="120"/>
      <c r="D77" s="120"/>
      <c r="E77" s="121"/>
      <c r="F77" s="120"/>
      <c r="G77" s="120"/>
      <c r="H77" s="120"/>
      <c r="I77" s="120"/>
      <c r="J77" s="120"/>
      <c r="K77" s="120"/>
      <c r="L77" s="121"/>
      <c r="M77" s="121"/>
      <c r="N77" s="121"/>
      <c r="O77" s="121"/>
      <c r="P77" s="120"/>
      <c r="Q77" s="120"/>
    </row>
    <row r="78" spans="1:17" x14ac:dyDescent="0.25">
      <c r="A78" s="120"/>
      <c r="B78" s="120"/>
      <c r="C78" s="120"/>
      <c r="D78" s="120"/>
      <c r="E78" s="121"/>
      <c r="F78" s="120"/>
      <c r="G78" s="120"/>
      <c r="H78" s="120"/>
      <c r="I78" s="120"/>
      <c r="J78" s="120"/>
      <c r="K78" s="120"/>
      <c r="L78" s="121"/>
      <c r="M78" s="121"/>
      <c r="N78" s="121"/>
      <c r="O78" s="121"/>
      <c r="P78" s="120"/>
      <c r="Q78" s="120"/>
    </row>
    <row r="79" spans="1:17" x14ac:dyDescent="0.25">
      <c r="A79" s="120"/>
      <c r="B79" s="120"/>
      <c r="C79" s="120"/>
      <c r="D79" s="120"/>
      <c r="E79" s="121"/>
      <c r="F79" s="120"/>
      <c r="G79" s="120"/>
      <c r="H79" s="120"/>
      <c r="I79" s="120"/>
      <c r="J79" s="120"/>
      <c r="K79" s="120"/>
      <c r="L79" s="121"/>
      <c r="M79" s="121"/>
      <c r="N79" s="121"/>
      <c r="O79" s="121"/>
      <c r="P79" s="120"/>
      <c r="Q79" s="120"/>
    </row>
    <row r="80" spans="1:17" x14ac:dyDescent="0.25">
      <c r="A80" s="120"/>
      <c r="B80" s="120"/>
      <c r="C80" s="120"/>
      <c r="D80" s="120"/>
      <c r="E80" s="121"/>
      <c r="F80" s="120"/>
      <c r="G80" s="120"/>
      <c r="H80" s="120"/>
      <c r="I80" s="120"/>
      <c r="J80" s="120"/>
      <c r="K80" s="120"/>
      <c r="L80" s="121"/>
      <c r="M80" s="121"/>
      <c r="N80" s="121"/>
      <c r="O80" s="121"/>
      <c r="P80" s="120"/>
      <c r="Q80" s="120"/>
    </row>
    <row r="81" spans="1:17" x14ac:dyDescent="0.25">
      <c r="A81" s="120"/>
      <c r="B81" s="120"/>
      <c r="C81" s="120"/>
      <c r="D81" s="120"/>
      <c r="E81" s="121"/>
      <c r="F81" s="120"/>
      <c r="G81" s="120"/>
      <c r="H81" s="120"/>
      <c r="I81" s="120"/>
      <c r="J81" s="120"/>
      <c r="K81" s="120"/>
      <c r="L81" s="121"/>
      <c r="M81" s="121"/>
      <c r="N81" s="121"/>
      <c r="O81" s="121"/>
      <c r="P81" s="120"/>
      <c r="Q81" s="120"/>
    </row>
    <row r="82" spans="1:17" x14ac:dyDescent="0.25">
      <c r="A82" s="120"/>
      <c r="B82" s="120"/>
      <c r="C82" s="120"/>
      <c r="D82" s="120"/>
      <c r="E82" s="121"/>
      <c r="F82" s="120"/>
      <c r="G82" s="120"/>
      <c r="H82" s="120"/>
      <c r="I82" s="120"/>
      <c r="J82" s="120"/>
      <c r="K82" s="120"/>
      <c r="L82" s="121"/>
      <c r="M82" s="121"/>
      <c r="N82" s="121"/>
      <c r="O82" s="121"/>
      <c r="P82" s="120"/>
      <c r="Q82" s="120"/>
    </row>
    <row r="83" spans="1:17" x14ac:dyDescent="0.25">
      <c r="A83" s="120"/>
      <c r="B83" s="120"/>
      <c r="C83" s="120"/>
      <c r="D83" s="120"/>
      <c r="E83" s="121"/>
      <c r="F83" s="120"/>
      <c r="G83" s="120"/>
      <c r="H83" s="120"/>
      <c r="I83" s="120"/>
      <c r="J83" s="120"/>
      <c r="K83" s="120"/>
      <c r="L83" s="121"/>
      <c r="M83" s="121"/>
      <c r="N83" s="121"/>
      <c r="O83" s="121"/>
      <c r="P83" s="120"/>
      <c r="Q83" s="120"/>
    </row>
    <row r="84" spans="1:17" x14ac:dyDescent="0.25">
      <c r="A84" s="120"/>
      <c r="B84" s="120"/>
      <c r="C84" s="120"/>
      <c r="D84" s="120"/>
      <c r="E84" s="121"/>
      <c r="F84" s="120"/>
      <c r="G84" s="120"/>
      <c r="H84" s="120"/>
      <c r="I84" s="120"/>
      <c r="J84" s="120"/>
      <c r="K84" s="120"/>
      <c r="L84" s="121"/>
      <c r="M84" s="121"/>
      <c r="N84" s="121"/>
      <c r="O84" s="121"/>
      <c r="P84" s="120"/>
      <c r="Q84" s="120"/>
    </row>
    <row r="85" spans="1:17" x14ac:dyDescent="0.25">
      <c r="A85" s="120"/>
      <c r="B85" s="120"/>
      <c r="C85" s="120"/>
      <c r="D85" s="120"/>
      <c r="E85" s="121"/>
      <c r="F85" s="120"/>
      <c r="G85" s="120"/>
      <c r="H85" s="120"/>
      <c r="I85" s="120"/>
      <c r="J85" s="120"/>
      <c r="K85" s="120"/>
      <c r="L85" s="121"/>
      <c r="M85" s="121"/>
      <c r="N85" s="121"/>
      <c r="O85" s="121"/>
      <c r="P85" s="120"/>
      <c r="Q85" s="120"/>
    </row>
    <row r="86" spans="1:17" x14ac:dyDescent="0.25">
      <c r="A86" s="120"/>
      <c r="B86" s="120"/>
      <c r="C86" s="120"/>
      <c r="D86" s="120"/>
      <c r="E86" s="121"/>
      <c r="F86" s="120"/>
      <c r="G86" s="120"/>
      <c r="H86" s="120"/>
      <c r="I86" s="120"/>
      <c r="J86" s="120"/>
      <c r="K86" s="120"/>
      <c r="L86" s="121"/>
      <c r="M86" s="121"/>
      <c r="N86" s="121"/>
      <c r="O86" s="121"/>
      <c r="P86" s="120"/>
      <c r="Q86" s="120"/>
    </row>
    <row r="87" spans="1:17" x14ac:dyDescent="0.25">
      <c r="A87" s="120"/>
      <c r="B87" s="120"/>
      <c r="C87" s="120"/>
      <c r="D87" s="120"/>
      <c r="E87" s="121"/>
      <c r="F87" s="120"/>
      <c r="G87" s="120"/>
      <c r="H87" s="120"/>
      <c r="I87" s="120"/>
      <c r="J87" s="120"/>
      <c r="K87" s="120"/>
      <c r="L87" s="121"/>
      <c r="M87" s="121"/>
      <c r="N87" s="121"/>
      <c r="O87" s="121"/>
      <c r="P87" s="120"/>
      <c r="Q87" s="120"/>
    </row>
    <row r="88" spans="1:17" x14ac:dyDescent="0.25">
      <c r="A88" s="120"/>
      <c r="B88" s="120"/>
      <c r="C88" s="120"/>
      <c r="D88" s="120"/>
      <c r="E88" s="121"/>
      <c r="F88" s="120"/>
      <c r="G88" s="120"/>
      <c r="H88" s="120"/>
      <c r="I88" s="120"/>
      <c r="J88" s="120"/>
      <c r="K88" s="120"/>
      <c r="L88" s="121"/>
      <c r="M88" s="121"/>
      <c r="N88" s="121"/>
      <c r="O88" s="121"/>
      <c r="P88" s="120"/>
      <c r="Q88" s="120"/>
    </row>
    <row r="89" spans="1:17" x14ac:dyDescent="0.25">
      <c r="A89" s="120"/>
      <c r="B89" s="120"/>
      <c r="C89" s="120"/>
      <c r="D89" s="120"/>
      <c r="E89" s="121"/>
      <c r="F89" s="120"/>
      <c r="G89" s="120"/>
      <c r="H89" s="120"/>
      <c r="I89" s="120"/>
      <c r="J89" s="120"/>
      <c r="K89" s="120"/>
      <c r="L89" s="121"/>
      <c r="M89" s="121"/>
      <c r="N89" s="121"/>
      <c r="O89" s="121"/>
      <c r="P89" s="120"/>
      <c r="Q89" s="120"/>
    </row>
    <row r="90" spans="1:17" x14ac:dyDescent="0.25">
      <c r="A90" s="120"/>
      <c r="B90" s="120"/>
      <c r="C90" s="120"/>
      <c r="D90" s="120"/>
      <c r="E90" s="121"/>
      <c r="F90" s="120"/>
      <c r="G90" s="120"/>
      <c r="H90" s="120"/>
      <c r="I90" s="120"/>
      <c r="J90" s="120"/>
      <c r="K90" s="120"/>
      <c r="L90" s="121"/>
      <c r="M90" s="121"/>
      <c r="N90" s="121"/>
      <c r="O90" s="121"/>
      <c r="P90" s="120"/>
      <c r="Q90" s="120"/>
    </row>
    <row r="91" spans="1:17" x14ac:dyDescent="0.25">
      <c r="A91" s="120"/>
      <c r="B91" s="120"/>
      <c r="C91" s="120"/>
      <c r="D91" s="120"/>
      <c r="E91" s="121"/>
      <c r="F91" s="120"/>
      <c r="G91" s="120"/>
      <c r="H91" s="120"/>
      <c r="I91" s="120"/>
      <c r="J91" s="120"/>
      <c r="K91" s="120"/>
      <c r="L91" s="121"/>
      <c r="M91" s="121"/>
      <c r="N91" s="121"/>
      <c r="O91" s="121"/>
      <c r="P91" s="120"/>
      <c r="Q91" s="120"/>
    </row>
    <row r="92" spans="1:17" x14ac:dyDescent="0.25">
      <c r="A92" s="120"/>
      <c r="B92" s="120"/>
      <c r="C92" s="120"/>
      <c r="D92" s="120"/>
      <c r="E92" s="121"/>
      <c r="F92" s="120"/>
      <c r="G92" s="120"/>
      <c r="H92" s="120"/>
      <c r="I92" s="120"/>
      <c r="J92" s="120"/>
      <c r="K92" s="120"/>
      <c r="L92" s="121"/>
      <c r="M92" s="121"/>
      <c r="N92" s="121"/>
      <c r="O92" s="121"/>
      <c r="P92" s="120"/>
      <c r="Q92" s="120"/>
    </row>
    <row r="93" spans="1:17" x14ac:dyDescent="0.25">
      <c r="A93" s="120"/>
      <c r="B93" s="120"/>
      <c r="C93" s="120"/>
      <c r="D93" s="120"/>
      <c r="E93" s="121"/>
      <c r="F93" s="120"/>
      <c r="G93" s="120"/>
      <c r="H93" s="120"/>
      <c r="I93" s="120"/>
      <c r="J93" s="120"/>
      <c r="K93" s="120"/>
      <c r="L93" s="121"/>
      <c r="M93" s="121"/>
      <c r="N93" s="121"/>
      <c r="O93" s="121"/>
      <c r="P93" s="120"/>
      <c r="Q93" s="120"/>
    </row>
    <row r="94" spans="1:17" x14ac:dyDescent="0.25">
      <c r="A94" s="120"/>
      <c r="B94" s="120"/>
      <c r="C94" s="120"/>
      <c r="D94" s="120"/>
      <c r="E94" s="121"/>
      <c r="F94" s="120"/>
      <c r="G94" s="120"/>
      <c r="H94" s="120"/>
      <c r="I94" s="120"/>
      <c r="J94" s="120"/>
      <c r="K94" s="120"/>
      <c r="L94" s="121"/>
      <c r="M94" s="121"/>
      <c r="N94" s="121"/>
      <c r="O94" s="121"/>
      <c r="P94" s="120"/>
      <c r="Q94" s="120"/>
    </row>
  </sheetData>
  <mergeCells count="28">
    <mergeCell ref="A22:D22"/>
    <mergeCell ref="A24:D24"/>
    <mergeCell ref="A41:D41"/>
    <mergeCell ref="A47:D47"/>
    <mergeCell ref="A67:Q67"/>
    <mergeCell ref="A68:Q68"/>
    <mergeCell ref="H10:H11"/>
    <mergeCell ref="I10:J10"/>
    <mergeCell ref="L10:O10"/>
    <mergeCell ref="P10:P11"/>
    <mergeCell ref="Q10:Q11"/>
    <mergeCell ref="A12:D12"/>
    <mergeCell ref="K5:L5"/>
    <mergeCell ref="B7:N7"/>
    <mergeCell ref="A9:P9"/>
    <mergeCell ref="A10:A11"/>
    <mergeCell ref="B10:B11"/>
    <mergeCell ref="C10:C11"/>
    <mergeCell ref="D10:D11"/>
    <mergeCell ref="E10:E11"/>
    <mergeCell ref="F10:F11"/>
    <mergeCell ref="G10:G11"/>
    <mergeCell ref="B2:C2"/>
    <mergeCell ref="B3:C3"/>
    <mergeCell ref="B4:C4"/>
    <mergeCell ref="D4:E4"/>
    <mergeCell ref="B5:C5"/>
    <mergeCell ref="D5:E5"/>
  </mergeCells>
  <pageMargins left="0.7" right="0.7" top="0.75" bottom="0.75" header="0.3" footer="0.3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38052393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CDH/CHA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>2720/GR-HA</Approval_x0020_Number>
    <Document_x0020_Author xmlns="9c571b2f-e523-4ab2-ba2e-09e151a03ef4">Lafontant, Eugenie Regine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HA-L1056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French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AG-ADR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E505DD5C6DBF44BA6D4064992F0BB59" ma:contentTypeVersion="0" ma:contentTypeDescription="A content type to manage public (operations) IDB documents" ma:contentTypeScope="" ma:versionID="ad5516bd5617299a7579ab05ab4169c1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09c5b69cee1cd2827bb8c1849e9b8ae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6c0645e-ed38-4b88-bd09-bd924f75b1ca}" ma:internalName="TaxCatchAll" ma:showField="CatchAllData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6c0645e-ed38-4b88-bd09-bd924f75b1ca}" ma:internalName="TaxCatchAllLabel" ma:readOnly="true" ma:showField="CatchAllDataLabel" ma:web="62d80119-c9e5-4234-a178-fa32f7f2f4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B04AA5-BDCD-46C2-A6A3-6345DD236855}"/>
</file>

<file path=customXml/itemProps2.xml><?xml version="1.0" encoding="utf-8"?>
<ds:datastoreItem xmlns:ds="http://schemas.openxmlformats.org/officeDocument/2006/customXml" ds:itemID="{74DF9A96-8C87-44A0-B954-8ED9E6F5EDB8}"/>
</file>

<file path=customXml/itemProps3.xml><?xml version="1.0" encoding="utf-8"?>
<ds:datastoreItem xmlns:ds="http://schemas.openxmlformats.org/officeDocument/2006/customXml" ds:itemID="{75ED58B4-A4B4-40C9-A655-B8B7C072748F}"/>
</file>

<file path=customXml/itemProps4.xml><?xml version="1.0" encoding="utf-8"?>
<ds:datastoreItem xmlns:ds="http://schemas.openxmlformats.org/officeDocument/2006/customXml" ds:itemID="{9F941FFB-6155-48A7-AB66-C6CB7DB80A4C}"/>
</file>

<file path=customXml/itemProps5.xml><?xml version="1.0" encoding="utf-8"?>
<ds:datastoreItem xmlns:ds="http://schemas.openxmlformats.org/officeDocument/2006/customXml" ds:itemID="{488E11F8-8236-460B-815E-B97974F45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PPDM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 2720_GR-HA - PSFMR- Plan de Passation de Marché_2013-2017</dc:title>
  <dc:creator>Elafontant</dc:creator>
  <cp:lastModifiedBy>Elafontant</cp:lastModifiedBy>
  <dcterms:created xsi:type="dcterms:W3CDTF">2013-09-12T15:26:28Z</dcterms:created>
  <dcterms:modified xsi:type="dcterms:W3CDTF">2013-09-12T15:30:15Z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0x01010046CF21643EE8D14686A648AA6DAD089200BE505DD5C6DBF44BA6D4064992F0BB59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