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53" i="1" l="1"/>
  <c r="R53" i="1"/>
  <c r="T53" i="1" s="1"/>
  <c r="Q53" i="1"/>
  <c r="P53" i="1"/>
  <c r="O53" i="1"/>
  <c r="N53" i="1"/>
  <c r="M53" i="1"/>
  <c r="L53" i="1"/>
  <c r="J53" i="1"/>
  <c r="V53" i="1" s="1"/>
  <c r="I53" i="1"/>
  <c r="K53" i="1" s="1"/>
  <c r="G53" i="1"/>
  <c r="F53" i="1"/>
  <c r="H53" i="1" s="1"/>
  <c r="E53" i="1"/>
  <c r="D53" i="1"/>
  <c r="C53" i="1"/>
  <c r="S52" i="1"/>
  <c r="R52" i="1"/>
  <c r="P52" i="1"/>
  <c r="O52" i="1"/>
  <c r="Q52" i="1" s="1"/>
  <c r="N52" i="1"/>
  <c r="M52" i="1"/>
  <c r="L52" i="1"/>
  <c r="J52" i="1"/>
  <c r="I52" i="1"/>
  <c r="G52" i="1"/>
  <c r="F52" i="1"/>
  <c r="H52" i="1" s="1"/>
  <c r="D52" i="1"/>
  <c r="C52" i="1"/>
  <c r="S51" i="1"/>
  <c r="S50" i="1" s="1"/>
  <c r="R51" i="1"/>
  <c r="R50" i="1" s="1"/>
  <c r="P51" i="1"/>
  <c r="P50" i="1" s="1"/>
  <c r="O51" i="1"/>
  <c r="M51" i="1"/>
  <c r="L51" i="1"/>
  <c r="N51" i="1" s="1"/>
  <c r="K51" i="1"/>
  <c r="J51" i="1"/>
  <c r="J50" i="1" s="1"/>
  <c r="I51" i="1"/>
  <c r="G51" i="1"/>
  <c r="G50" i="1" s="1"/>
  <c r="F51" i="1"/>
  <c r="D51" i="1"/>
  <c r="D50" i="1" s="1"/>
  <c r="C51" i="1"/>
  <c r="M50" i="1"/>
  <c r="L50" i="1"/>
  <c r="I50" i="1"/>
  <c r="V49" i="1"/>
  <c r="S49" i="1"/>
  <c r="R49" i="1"/>
  <c r="T49" i="1" s="1"/>
  <c r="Q49" i="1"/>
  <c r="P49" i="1"/>
  <c r="O49" i="1"/>
  <c r="M49" i="1"/>
  <c r="N49" i="1" s="1"/>
  <c r="L49" i="1"/>
  <c r="J49" i="1"/>
  <c r="I49" i="1"/>
  <c r="K49" i="1" s="1"/>
  <c r="G49" i="1"/>
  <c r="F49" i="1"/>
  <c r="H49" i="1" s="1"/>
  <c r="E49" i="1"/>
  <c r="D49" i="1"/>
  <c r="C49" i="1"/>
  <c r="S48" i="1"/>
  <c r="R48" i="1"/>
  <c r="P48" i="1"/>
  <c r="O48" i="1"/>
  <c r="Q48" i="1" s="1"/>
  <c r="N48" i="1"/>
  <c r="M48" i="1"/>
  <c r="M47" i="1" s="1"/>
  <c r="L48" i="1"/>
  <c r="J48" i="1"/>
  <c r="I48" i="1"/>
  <c r="I47" i="1" s="1"/>
  <c r="G48" i="1"/>
  <c r="F48" i="1"/>
  <c r="D48" i="1"/>
  <c r="C48" i="1"/>
  <c r="S47" i="1"/>
  <c r="P47" i="1"/>
  <c r="L47" i="1"/>
  <c r="G47" i="1"/>
  <c r="D47" i="1"/>
  <c r="C47" i="1"/>
  <c r="T46" i="1"/>
  <c r="S46" i="1"/>
  <c r="R46" i="1"/>
  <c r="Q46" i="1"/>
  <c r="P46" i="1"/>
  <c r="O46" i="1"/>
  <c r="M46" i="1"/>
  <c r="L46" i="1"/>
  <c r="N46" i="1" s="1"/>
  <c r="J46" i="1"/>
  <c r="I46" i="1"/>
  <c r="K46" i="1" s="1"/>
  <c r="H46" i="1"/>
  <c r="G46" i="1"/>
  <c r="F46" i="1"/>
  <c r="D46" i="1"/>
  <c r="C46" i="1"/>
  <c r="S45" i="1"/>
  <c r="R45" i="1"/>
  <c r="T45" i="1" s="1"/>
  <c r="Q45" i="1"/>
  <c r="P45" i="1"/>
  <c r="O45" i="1"/>
  <c r="N45" i="1"/>
  <c r="M45" i="1"/>
  <c r="L45" i="1"/>
  <c r="J45" i="1"/>
  <c r="V45" i="1" s="1"/>
  <c r="I45" i="1"/>
  <c r="G45" i="1"/>
  <c r="F45" i="1"/>
  <c r="H45" i="1" s="1"/>
  <c r="E45" i="1"/>
  <c r="D45" i="1"/>
  <c r="C45" i="1"/>
  <c r="S44" i="1"/>
  <c r="R44" i="1"/>
  <c r="P44" i="1"/>
  <c r="O44" i="1"/>
  <c r="Q44" i="1" s="1"/>
  <c r="N44" i="1"/>
  <c r="M44" i="1"/>
  <c r="L44" i="1"/>
  <c r="J44" i="1"/>
  <c r="V44" i="1" s="1"/>
  <c r="I44" i="1"/>
  <c r="G44" i="1"/>
  <c r="F44" i="1"/>
  <c r="H44" i="1" s="1"/>
  <c r="D44" i="1"/>
  <c r="C44" i="1"/>
  <c r="S43" i="1"/>
  <c r="T43" i="1" s="1"/>
  <c r="R43" i="1"/>
  <c r="P43" i="1"/>
  <c r="O43" i="1"/>
  <c r="Q43" i="1" s="1"/>
  <c r="M43" i="1"/>
  <c r="L43" i="1"/>
  <c r="N43" i="1" s="1"/>
  <c r="K43" i="1"/>
  <c r="J43" i="1"/>
  <c r="I43" i="1"/>
  <c r="G43" i="1"/>
  <c r="H43" i="1" s="1"/>
  <c r="F43" i="1"/>
  <c r="D43" i="1"/>
  <c r="C43" i="1"/>
  <c r="T42" i="1"/>
  <c r="S42" i="1"/>
  <c r="R42" i="1"/>
  <c r="P42" i="1"/>
  <c r="Q42" i="1" s="1"/>
  <c r="O42" i="1"/>
  <c r="M42" i="1"/>
  <c r="L42" i="1"/>
  <c r="N42" i="1" s="1"/>
  <c r="J42" i="1"/>
  <c r="I42" i="1"/>
  <c r="I37" i="1" s="1"/>
  <c r="H42" i="1"/>
  <c r="G42" i="1"/>
  <c r="F42" i="1"/>
  <c r="E42" i="1"/>
  <c r="D42" i="1"/>
  <c r="C42" i="1"/>
  <c r="V41" i="1"/>
  <c r="U41" i="1"/>
  <c r="W41" i="1" s="1"/>
  <c r="S41" i="1"/>
  <c r="R41" i="1"/>
  <c r="T41" i="1" s="1"/>
  <c r="Q41" i="1"/>
  <c r="P41" i="1"/>
  <c r="O41" i="1"/>
  <c r="M41" i="1"/>
  <c r="N41" i="1" s="1"/>
  <c r="L41" i="1"/>
  <c r="J41" i="1"/>
  <c r="I41" i="1"/>
  <c r="K41" i="1" s="1"/>
  <c r="G41" i="1"/>
  <c r="F41" i="1"/>
  <c r="E41" i="1"/>
  <c r="D41" i="1"/>
  <c r="C41" i="1"/>
  <c r="S40" i="1"/>
  <c r="R40" i="1"/>
  <c r="T40" i="1" s="1"/>
  <c r="P40" i="1"/>
  <c r="O40" i="1"/>
  <c r="Q40" i="1" s="1"/>
  <c r="N40" i="1"/>
  <c r="M40" i="1"/>
  <c r="L40" i="1"/>
  <c r="J40" i="1"/>
  <c r="K40" i="1" s="1"/>
  <c r="I40" i="1"/>
  <c r="G40" i="1"/>
  <c r="V40" i="1" s="1"/>
  <c r="F40" i="1"/>
  <c r="D40" i="1"/>
  <c r="C40" i="1"/>
  <c r="S39" i="1"/>
  <c r="T39" i="1" s="1"/>
  <c r="R39" i="1"/>
  <c r="P39" i="1"/>
  <c r="O39" i="1"/>
  <c r="M39" i="1"/>
  <c r="L39" i="1"/>
  <c r="N39" i="1" s="1"/>
  <c r="K39" i="1"/>
  <c r="J39" i="1"/>
  <c r="I39" i="1"/>
  <c r="G39" i="1"/>
  <c r="H39" i="1" s="1"/>
  <c r="F39" i="1"/>
  <c r="D39" i="1"/>
  <c r="C39" i="1"/>
  <c r="T38" i="1"/>
  <c r="S38" i="1"/>
  <c r="R38" i="1"/>
  <c r="Q38" i="1"/>
  <c r="P38" i="1"/>
  <c r="O38" i="1"/>
  <c r="M38" i="1"/>
  <c r="M37" i="1" s="1"/>
  <c r="L38" i="1"/>
  <c r="J38" i="1"/>
  <c r="I38" i="1"/>
  <c r="K38" i="1" s="1"/>
  <c r="H38" i="1"/>
  <c r="G38" i="1"/>
  <c r="G37" i="1" s="1"/>
  <c r="F38" i="1"/>
  <c r="D38" i="1"/>
  <c r="C38" i="1"/>
  <c r="R37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G36" i="1"/>
  <c r="V36" i="1" s="1"/>
  <c r="F36" i="1"/>
  <c r="D36" i="1"/>
  <c r="C36" i="1"/>
  <c r="T35" i="1"/>
  <c r="S35" i="1"/>
  <c r="S34" i="1" s="1"/>
  <c r="R35" i="1"/>
  <c r="R34" i="1" s="1"/>
  <c r="P35" i="1"/>
  <c r="P34" i="1" s="1"/>
  <c r="O35" i="1"/>
  <c r="M35" i="1"/>
  <c r="L35" i="1"/>
  <c r="N35" i="1" s="1"/>
  <c r="N34" i="1" s="1"/>
  <c r="K35" i="1"/>
  <c r="K34" i="1" s="1"/>
  <c r="J35" i="1"/>
  <c r="J34" i="1" s="1"/>
  <c r="I35" i="1"/>
  <c r="G35" i="1"/>
  <c r="F35" i="1"/>
  <c r="F34" i="1" s="1"/>
  <c r="D35" i="1"/>
  <c r="C35" i="1"/>
  <c r="T34" i="1"/>
  <c r="M34" i="1"/>
  <c r="L34" i="1"/>
  <c r="I34" i="1"/>
  <c r="D34" i="1"/>
  <c r="S33" i="1"/>
  <c r="R33" i="1"/>
  <c r="T33" i="1" s="1"/>
  <c r="Q33" i="1"/>
  <c r="P33" i="1"/>
  <c r="O33" i="1"/>
  <c r="N33" i="1"/>
  <c r="M33" i="1"/>
  <c r="L33" i="1"/>
  <c r="J33" i="1"/>
  <c r="V33" i="1" s="1"/>
  <c r="I33" i="1"/>
  <c r="K33" i="1" s="1"/>
  <c r="G33" i="1"/>
  <c r="F33" i="1"/>
  <c r="H33" i="1" s="1"/>
  <c r="E33" i="1"/>
  <c r="D33" i="1"/>
  <c r="C33" i="1"/>
  <c r="S32" i="1"/>
  <c r="R32" i="1"/>
  <c r="P32" i="1"/>
  <c r="O32" i="1"/>
  <c r="Q32" i="1" s="1"/>
  <c r="N32" i="1"/>
  <c r="M32" i="1"/>
  <c r="L32" i="1"/>
  <c r="J32" i="1"/>
  <c r="V32" i="1" s="1"/>
  <c r="I32" i="1"/>
  <c r="G32" i="1"/>
  <c r="F32" i="1"/>
  <c r="H32" i="1" s="1"/>
  <c r="D32" i="1"/>
  <c r="C32" i="1"/>
  <c r="T31" i="1"/>
  <c r="S31" i="1"/>
  <c r="R31" i="1"/>
  <c r="P31" i="1"/>
  <c r="O31" i="1"/>
  <c r="Q31" i="1" s="1"/>
  <c r="M31" i="1"/>
  <c r="L31" i="1"/>
  <c r="N31" i="1" s="1"/>
  <c r="K31" i="1"/>
  <c r="J31" i="1"/>
  <c r="I31" i="1"/>
  <c r="G31" i="1"/>
  <c r="H31" i="1" s="1"/>
  <c r="F31" i="1"/>
  <c r="D31" i="1"/>
  <c r="V31" i="1" s="1"/>
  <c r="C31" i="1"/>
  <c r="T30" i="1"/>
  <c r="S30" i="1"/>
  <c r="R30" i="1"/>
  <c r="P30" i="1"/>
  <c r="Q30" i="1" s="1"/>
  <c r="O30" i="1"/>
  <c r="M30" i="1"/>
  <c r="L30" i="1"/>
  <c r="N30" i="1" s="1"/>
  <c r="J30" i="1"/>
  <c r="I30" i="1"/>
  <c r="H30" i="1"/>
  <c r="G30" i="1"/>
  <c r="F30" i="1"/>
  <c r="E30" i="1"/>
  <c r="D30" i="1"/>
  <c r="C30" i="1"/>
  <c r="S29" i="1"/>
  <c r="R29" i="1"/>
  <c r="T29" i="1" s="1"/>
  <c r="Q29" i="1"/>
  <c r="P29" i="1"/>
  <c r="O29" i="1"/>
  <c r="N29" i="1"/>
  <c r="M29" i="1"/>
  <c r="L29" i="1"/>
  <c r="J29" i="1"/>
  <c r="I29" i="1"/>
  <c r="K29" i="1" s="1"/>
  <c r="H29" i="1"/>
  <c r="G29" i="1"/>
  <c r="F29" i="1"/>
  <c r="E29" i="1"/>
  <c r="D29" i="1"/>
  <c r="V29" i="1" s="1"/>
  <c r="C29" i="1"/>
  <c r="V28" i="1"/>
  <c r="U28" i="1"/>
  <c r="W28" i="1" s="1"/>
  <c r="S28" i="1"/>
  <c r="R28" i="1"/>
  <c r="T28" i="1" s="1"/>
  <c r="Q28" i="1"/>
  <c r="P28" i="1"/>
  <c r="O28" i="1"/>
  <c r="M28" i="1"/>
  <c r="N28" i="1" s="1"/>
  <c r="L28" i="1"/>
  <c r="J28" i="1"/>
  <c r="I28" i="1"/>
  <c r="K28" i="1" s="1"/>
  <c r="G28" i="1"/>
  <c r="F28" i="1"/>
  <c r="D28" i="1"/>
  <c r="C28" i="1"/>
  <c r="E28" i="1" s="1"/>
  <c r="S27" i="1"/>
  <c r="T27" i="1" s="1"/>
  <c r="R27" i="1"/>
  <c r="P27" i="1"/>
  <c r="O27" i="1"/>
  <c r="Q27" i="1" s="1"/>
  <c r="N27" i="1"/>
  <c r="M27" i="1"/>
  <c r="L27" i="1"/>
  <c r="J27" i="1"/>
  <c r="K27" i="1" s="1"/>
  <c r="I27" i="1"/>
  <c r="G27" i="1"/>
  <c r="F27" i="1"/>
  <c r="H27" i="1" s="1"/>
  <c r="D27" i="1"/>
  <c r="C27" i="1"/>
  <c r="S26" i="1"/>
  <c r="T26" i="1" s="1"/>
  <c r="R26" i="1"/>
  <c r="Q26" i="1"/>
  <c r="P26" i="1"/>
  <c r="O26" i="1"/>
  <c r="M26" i="1"/>
  <c r="L26" i="1"/>
  <c r="J26" i="1"/>
  <c r="I26" i="1"/>
  <c r="K26" i="1" s="1"/>
  <c r="H26" i="1"/>
  <c r="G26" i="1"/>
  <c r="F26" i="1"/>
  <c r="D26" i="1"/>
  <c r="V26" i="1" s="1"/>
  <c r="C26" i="1"/>
  <c r="T25" i="1"/>
  <c r="S25" i="1"/>
  <c r="R25" i="1"/>
  <c r="P25" i="1"/>
  <c r="Q25" i="1" s="1"/>
  <c r="O25" i="1"/>
  <c r="M25" i="1"/>
  <c r="L25" i="1"/>
  <c r="N25" i="1" s="1"/>
  <c r="J25" i="1"/>
  <c r="I25" i="1"/>
  <c r="K25" i="1" s="1"/>
  <c r="H25" i="1"/>
  <c r="G25" i="1"/>
  <c r="F25" i="1"/>
  <c r="D25" i="1"/>
  <c r="C25" i="1"/>
  <c r="S24" i="1"/>
  <c r="R24" i="1"/>
  <c r="P24" i="1"/>
  <c r="O24" i="1"/>
  <c r="Q24" i="1" s="1"/>
  <c r="M24" i="1"/>
  <c r="N24" i="1" s="1"/>
  <c r="L24" i="1"/>
  <c r="K24" i="1"/>
  <c r="J24" i="1"/>
  <c r="I24" i="1"/>
  <c r="G24" i="1"/>
  <c r="V24" i="1" s="1"/>
  <c r="F24" i="1"/>
  <c r="D24" i="1"/>
  <c r="C24" i="1"/>
  <c r="E24" i="1" s="1"/>
  <c r="S23" i="1"/>
  <c r="R23" i="1"/>
  <c r="T23" i="1" s="1"/>
  <c r="P23" i="1"/>
  <c r="O23" i="1"/>
  <c r="Q23" i="1" s="1"/>
  <c r="N23" i="1"/>
  <c r="M23" i="1"/>
  <c r="L23" i="1"/>
  <c r="K23" i="1"/>
  <c r="J23" i="1"/>
  <c r="I23" i="1"/>
  <c r="G23" i="1"/>
  <c r="F23" i="1"/>
  <c r="H23" i="1" s="1"/>
  <c r="D23" i="1"/>
  <c r="C23" i="1"/>
  <c r="T22" i="1"/>
  <c r="S22" i="1"/>
  <c r="R22" i="1"/>
  <c r="P22" i="1"/>
  <c r="O22" i="1"/>
  <c r="M22" i="1"/>
  <c r="L22" i="1"/>
  <c r="N22" i="1" s="1"/>
  <c r="K22" i="1"/>
  <c r="J22" i="1"/>
  <c r="I22" i="1"/>
  <c r="G22" i="1"/>
  <c r="H22" i="1" s="1"/>
  <c r="F22" i="1"/>
  <c r="D22" i="1"/>
  <c r="C22" i="1"/>
  <c r="T21" i="1"/>
  <c r="S21" i="1"/>
  <c r="R21" i="1"/>
  <c r="P21" i="1"/>
  <c r="P20" i="1" s="1"/>
  <c r="P19" i="1" s="1"/>
  <c r="O21" i="1"/>
  <c r="M21" i="1"/>
  <c r="M20" i="1" s="1"/>
  <c r="M19" i="1" s="1"/>
  <c r="M18" i="1" s="1"/>
  <c r="L21" i="1"/>
  <c r="U21" i="1" s="1"/>
  <c r="J21" i="1"/>
  <c r="I21" i="1"/>
  <c r="K21" i="1" s="1"/>
  <c r="H21" i="1"/>
  <c r="G21" i="1"/>
  <c r="F21" i="1"/>
  <c r="D21" i="1"/>
  <c r="C21" i="1"/>
  <c r="F20" i="1"/>
  <c r="F19" i="1" s="1"/>
  <c r="T17" i="1"/>
  <c r="S17" i="1"/>
  <c r="R17" i="1"/>
  <c r="Q17" i="1"/>
  <c r="P17" i="1"/>
  <c r="O17" i="1"/>
  <c r="M17" i="1"/>
  <c r="M13" i="1" s="1"/>
  <c r="M54" i="1" s="1"/>
  <c r="L17" i="1"/>
  <c r="N17" i="1" s="1"/>
  <c r="J17" i="1"/>
  <c r="I17" i="1"/>
  <c r="K17" i="1" s="1"/>
  <c r="H17" i="1"/>
  <c r="G17" i="1"/>
  <c r="F17" i="1"/>
  <c r="D17" i="1"/>
  <c r="V17" i="1" s="1"/>
  <c r="C17" i="1"/>
  <c r="S16" i="1"/>
  <c r="R16" i="1"/>
  <c r="T16" i="1" s="1"/>
  <c r="Q16" i="1"/>
  <c r="P16" i="1"/>
  <c r="O16" i="1"/>
  <c r="N16" i="1"/>
  <c r="M16" i="1"/>
  <c r="L16" i="1"/>
  <c r="J16" i="1"/>
  <c r="V16" i="1" s="1"/>
  <c r="I16" i="1"/>
  <c r="K16" i="1" s="1"/>
  <c r="G16" i="1"/>
  <c r="F16" i="1"/>
  <c r="H16" i="1" s="1"/>
  <c r="E16" i="1"/>
  <c r="D16" i="1"/>
  <c r="C16" i="1"/>
  <c r="S15" i="1"/>
  <c r="R15" i="1"/>
  <c r="P15" i="1"/>
  <c r="O15" i="1"/>
  <c r="Q15" i="1" s="1"/>
  <c r="N15" i="1"/>
  <c r="M15" i="1"/>
  <c r="L15" i="1"/>
  <c r="J15" i="1"/>
  <c r="J13" i="1" s="1"/>
  <c r="I15" i="1"/>
  <c r="G15" i="1"/>
  <c r="F15" i="1"/>
  <c r="D15" i="1"/>
  <c r="C15" i="1"/>
  <c r="S14" i="1"/>
  <c r="S13" i="1" s="1"/>
  <c r="R14" i="1"/>
  <c r="P14" i="1"/>
  <c r="P13" i="1" s="1"/>
  <c r="O14" i="1"/>
  <c r="M14" i="1"/>
  <c r="L14" i="1"/>
  <c r="N14" i="1" s="1"/>
  <c r="K14" i="1"/>
  <c r="J14" i="1"/>
  <c r="I14" i="1"/>
  <c r="G14" i="1"/>
  <c r="G13" i="1" s="1"/>
  <c r="F14" i="1"/>
  <c r="D14" i="1"/>
  <c r="V14" i="1" s="1"/>
  <c r="C14" i="1"/>
  <c r="I13" i="1"/>
  <c r="Q37" i="1" l="1"/>
  <c r="U17" i="1"/>
  <c r="W17" i="1" s="1"/>
  <c r="Q22" i="1"/>
  <c r="O20" i="1"/>
  <c r="L37" i="1"/>
  <c r="N38" i="1"/>
  <c r="N37" i="1" s="1"/>
  <c r="U38" i="1"/>
  <c r="U40" i="1"/>
  <c r="W40" i="1" s="1"/>
  <c r="E40" i="1"/>
  <c r="U46" i="1"/>
  <c r="D13" i="1"/>
  <c r="T14" i="1"/>
  <c r="Q21" i="1"/>
  <c r="Q20" i="1" s="1"/>
  <c r="U16" i="1"/>
  <c r="W16" i="1" s="1"/>
  <c r="E17" i="1"/>
  <c r="J20" i="1"/>
  <c r="J19" i="1" s="1"/>
  <c r="R20" i="1"/>
  <c r="R19" i="1" s="1"/>
  <c r="R18" i="1" s="1"/>
  <c r="D20" i="1"/>
  <c r="D19" i="1" s="1"/>
  <c r="D18" i="1" s="1"/>
  <c r="V21" i="1"/>
  <c r="U22" i="1"/>
  <c r="E22" i="1"/>
  <c r="C20" i="1"/>
  <c r="U23" i="1"/>
  <c r="E23" i="1"/>
  <c r="U24" i="1"/>
  <c r="W24" i="1" s="1"/>
  <c r="U25" i="1"/>
  <c r="W25" i="1" s="1"/>
  <c r="U26" i="1"/>
  <c r="W26" i="1" s="1"/>
  <c r="U29" i="1"/>
  <c r="W29" i="1" s="1"/>
  <c r="K30" i="1"/>
  <c r="U30" i="1"/>
  <c r="W30" i="1" s="1"/>
  <c r="J37" i="1"/>
  <c r="D37" i="1"/>
  <c r="V38" i="1"/>
  <c r="E38" i="1"/>
  <c r="V43" i="1"/>
  <c r="V46" i="1"/>
  <c r="E46" i="1"/>
  <c r="J47" i="1"/>
  <c r="V48" i="1"/>
  <c r="V47" i="1" s="1"/>
  <c r="K48" i="1"/>
  <c r="K47" i="1" s="1"/>
  <c r="F50" i="1"/>
  <c r="V13" i="1"/>
  <c r="V25" i="1"/>
  <c r="E25" i="1"/>
  <c r="K42" i="1"/>
  <c r="U42" i="1"/>
  <c r="R47" i="1"/>
  <c r="T48" i="1"/>
  <c r="T47" i="1" s="1"/>
  <c r="L13" i="1"/>
  <c r="O13" i="1"/>
  <c r="Q14" i="1"/>
  <c r="Q13" i="1" s="1"/>
  <c r="H15" i="1"/>
  <c r="F13" i="1"/>
  <c r="K15" i="1"/>
  <c r="K13" i="1" s="1"/>
  <c r="V15" i="1"/>
  <c r="I20" i="1"/>
  <c r="I19" i="1" s="1"/>
  <c r="I18" i="1" s="1"/>
  <c r="I54" i="1" s="1"/>
  <c r="L20" i="1"/>
  <c r="L19" i="1" s="1"/>
  <c r="N21" i="1"/>
  <c r="G20" i="1"/>
  <c r="G19" i="1" s="1"/>
  <c r="G18" i="1" s="1"/>
  <c r="G54" i="1" s="1"/>
  <c r="E26" i="1"/>
  <c r="G34" i="1"/>
  <c r="H35" i="1"/>
  <c r="H34" i="1" s="1"/>
  <c r="C37" i="1"/>
  <c r="H37" i="1"/>
  <c r="U39" i="1"/>
  <c r="E39" i="1"/>
  <c r="H41" i="1"/>
  <c r="F37" i="1"/>
  <c r="F18" i="1" s="1"/>
  <c r="K44" i="1"/>
  <c r="U48" i="1"/>
  <c r="E48" i="1"/>
  <c r="E47" i="1" s="1"/>
  <c r="N47" i="1"/>
  <c r="V51" i="1"/>
  <c r="O50" i="1"/>
  <c r="Q51" i="1"/>
  <c r="Q50" i="1" s="1"/>
  <c r="T51" i="1"/>
  <c r="T50" i="1" s="1"/>
  <c r="C13" i="1"/>
  <c r="U14" i="1"/>
  <c r="E14" i="1"/>
  <c r="H14" i="1"/>
  <c r="H13" i="1" s="1"/>
  <c r="N13" i="1"/>
  <c r="U15" i="1"/>
  <c r="E15" i="1"/>
  <c r="T15" i="1"/>
  <c r="R13" i="1"/>
  <c r="E21" i="1"/>
  <c r="K20" i="1"/>
  <c r="K19" i="1" s="1"/>
  <c r="V22" i="1"/>
  <c r="S20" i="1"/>
  <c r="S19" i="1" s="1"/>
  <c r="V23" i="1"/>
  <c r="H24" i="1"/>
  <c r="H20" i="1" s="1"/>
  <c r="H19" i="1" s="1"/>
  <c r="H18" i="1" s="1"/>
  <c r="N26" i="1"/>
  <c r="V27" i="1"/>
  <c r="K32" i="1"/>
  <c r="O34" i="1"/>
  <c r="Q35" i="1"/>
  <c r="Q34" i="1" s="1"/>
  <c r="H36" i="1"/>
  <c r="K45" i="1"/>
  <c r="K37" i="1" s="1"/>
  <c r="V52" i="1"/>
  <c r="K52" i="1"/>
  <c r="K50" i="1" s="1"/>
  <c r="U27" i="1"/>
  <c r="W27" i="1" s="1"/>
  <c r="E27" i="1"/>
  <c r="U33" i="1"/>
  <c r="W33" i="1" s="1"/>
  <c r="C34" i="1"/>
  <c r="U35" i="1"/>
  <c r="E35" i="1"/>
  <c r="U36" i="1"/>
  <c r="W36" i="1" s="1"/>
  <c r="E36" i="1"/>
  <c r="O37" i="1"/>
  <c r="S37" i="1"/>
  <c r="V39" i="1"/>
  <c r="U45" i="1"/>
  <c r="W45" i="1" s="1"/>
  <c r="F47" i="1"/>
  <c r="H48" i="1"/>
  <c r="H47" i="1" s="1"/>
  <c r="Q47" i="1"/>
  <c r="U53" i="1"/>
  <c r="W53" i="1" s="1"/>
  <c r="T24" i="1"/>
  <c r="T20" i="1" s="1"/>
  <c r="T19" i="1" s="1"/>
  <c r="H28" i="1"/>
  <c r="V30" i="1"/>
  <c r="U31" i="1"/>
  <c r="W31" i="1" s="1"/>
  <c r="E31" i="1"/>
  <c r="U32" i="1"/>
  <c r="W32" i="1" s="1"/>
  <c r="E32" i="1"/>
  <c r="T32" i="1"/>
  <c r="V35" i="1"/>
  <c r="V34" i="1" s="1"/>
  <c r="P37" i="1"/>
  <c r="P18" i="1" s="1"/>
  <c r="P54" i="1" s="1"/>
  <c r="Q39" i="1"/>
  <c r="H40" i="1"/>
  <c r="V42" i="1"/>
  <c r="U43" i="1"/>
  <c r="W43" i="1" s="1"/>
  <c r="E43" i="1"/>
  <c r="U44" i="1"/>
  <c r="W44" i="1" s="1"/>
  <c r="E44" i="1"/>
  <c r="T44" i="1"/>
  <c r="T37" i="1" s="1"/>
  <c r="O47" i="1"/>
  <c r="U49" i="1"/>
  <c r="W49" i="1" s="1"/>
  <c r="C50" i="1"/>
  <c r="U51" i="1"/>
  <c r="E51" i="1"/>
  <c r="H51" i="1"/>
  <c r="H50" i="1" s="1"/>
  <c r="N50" i="1"/>
  <c r="U52" i="1"/>
  <c r="E52" i="1"/>
  <c r="T52" i="1"/>
  <c r="T18" i="1" l="1"/>
  <c r="H54" i="1"/>
  <c r="E37" i="1"/>
  <c r="C19" i="1"/>
  <c r="C18" i="1" s="1"/>
  <c r="C54" i="1" s="1"/>
  <c r="V20" i="1"/>
  <c r="V19" i="1" s="1"/>
  <c r="Q19" i="1"/>
  <c r="Q18" i="1" s="1"/>
  <c r="Q54" i="1" s="1"/>
  <c r="K18" i="1"/>
  <c r="K54" i="1" s="1"/>
  <c r="E13" i="1"/>
  <c r="V37" i="1"/>
  <c r="T13" i="1"/>
  <c r="O19" i="1"/>
  <c r="O18" i="1" s="1"/>
  <c r="O54" i="1" s="1"/>
  <c r="E50" i="1"/>
  <c r="E34" i="1"/>
  <c r="E20" i="1"/>
  <c r="E19" i="1" s="1"/>
  <c r="W15" i="1"/>
  <c r="W14" i="1"/>
  <c r="U13" i="1"/>
  <c r="U47" i="1"/>
  <c r="W48" i="1"/>
  <c r="W47" i="1" s="1"/>
  <c r="N20" i="1"/>
  <c r="N19" i="1" s="1"/>
  <c r="N18" i="1" s="1"/>
  <c r="W42" i="1"/>
  <c r="W22" i="1"/>
  <c r="D54" i="1"/>
  <c r="W38" i="1"/>
  <c r="U37" i="1"/>
  <c r="U20" i="1"/>
  <c r="U19" i="1" s="1"/>
  <c r="U18" i="1" s="1"/>
  <c r="W52" i="1"/>
  <c r="W51" i="1"/>
  <c r="W50" i="1" s="1"/>
  <c r="U50" i="1"/>
  <c r="W35" i="1"/>
  <c r="W34" i="1" s="1"/>
  <c r="U34" i="1"/>
  <c r="S18" i="1"/>
  <c r="S54" i="1" s="1"/>
  <c r="R54" i="1"/>
  <c r="N54" i="1"/>
  <c r="V50" i="1"/>
  <c r="W39" i="1"/>
  <c r="L18" i="1"/>
  <c r="L54" i="1" s="1"/>
  <c r="F54" i="1"/>
  <c r="W23" i="1"/>
  <c r="J18" i="1"/>
  <c r="J54" i="1" s="1"/>
  <c r="W46" i="1"/>
  <c r="W21" i="1"/>
  <c r="W20" i="1" l="1"/>
  <c r="W19" i="1" s="1"/>
  <c r="W37" i="1"/>
  <c r="U54" i="1"/>
  <c r="E18" i="1"/>
  <c r="E54" i="1" s="1"/>
  <c r="T54" i="1"/>
  <c r="W13" i="1"/>
  <c r="V18" i="1"/>
  <c r="V54" i="1" s="1"/>
  <c r="W18" i="1" l="1"/>
  <c r="W54" i="1"/>
</calcChain>
</file>

<file path=xl/sharedStrings.xml><?xml version="1.0" encoding="utf-8"?>
<sst xmlns="http://schemas.openxmlformats.org/spreadsheetml/2006/main" count="76" uniqueCount="57">
  <si>
    <t>REPUBLICA DOMINICANA</t>
  </si>
  <si>
    <t>PROGRAMA DE INVESTIGACION Y DESARROLLO AGROPECUARIO</t>
  </si>
  <si>
    <t>(DR-L1054)</t>
  </si>
  <si>
    <t>PLAN DE EJECUCION DEL PROGRAMA ANNUAL</t>
  </si>
  <si>
    <t>(en Dólares)</t>
  </si>
  <si>
    <t>Descripción/Fuente</t>
  </si>
  <si>
    <t>Año 1</t>
  </si>
  <si>
    <t>Año 2</t>
  </si>
  <si>
    <t>Año 3</t>
  </si>
  <si>
    <t>Año 4</t>
  </si>
  <si>
    <t>Año 5</t>
  </si>
  <si>
    <t>Año 6</t>
  </si>
  <si>
    <t>Total</t>
  </si>
  <si>
    <t>BID</t>
  </si>
  <si>
    <t>Contraparte</t>
  </si>
  <si>
    <t>I.  ADMINISTRACION DEL PROGRAMA</t>
  </si>
  <si>
    <t xml:space="preserve">     Dirección y Coordinación (OEP/IDIAF)</t>
  </si>
  <si>
    <t xml:space="preserve">     Administración y Finanzas (OEP)</t>
  </si>
  <si>
    <t xml:space="preserve">     Equipos de Oficina y Software y Vehículo (OEP/IDIAF)</t>
  </si>
  <si>
    <t xml:space="preserve">     Gastos de Operación (OEP)</t>
  </si>
  <si>
    <t>II.  COSTOS DIRECTOS</t>
  </si>
  <si>
    <t xml:space="preserve">     Componente 1:  Apoyo a Areas Estrategicas de Investigación del IDIAF e Innovación</t>
  </si>
  <si>
    <t xml:space="preserve">               Producto 1.1.1 Proyectos de investigación y transferencia de tecnología en ejecución. </t>
  </si>
  <si>
    <t xml:space="preserve">               Producto 1.1.2: Centros experimentales y laboratorios del IDIAF renovados  y equipados.</t>
  </si>
  <si>
    <t xml:space="preserve">               Producto 1.1.3: Pruebas de laboratorios acreditadas con normas ISO.</t>
  </si>
  <si>
    <t xml:space="preserve">               Producto 1.1.4: Personal del IDIAF formados a nivel de postgrado.</t>
  </si>
  <si>
    <t xml:space="preserve">               Producto 1.1.5:  Convenios de Vinculación Tecnológica del IDIAF a nivel internacional en ejecución.</t>
  </si>
  <si>
    <t xml:space="preserve">               Producto 1.1.6:  Técnicos / Extensionistas que reciben capacitación en tecnologías generadas y validadas por el IDIAF.</t>
  </si>
  <si>
    <t xml:space="preserve">               Producto 1.1.7:  Productores líderes que reciben tecnologías generadas y validadas por el IDIAF. </t>
  </si>
  <si>
    <t xml:space="preserve">               Producto 1.1.8:  Sistema de registro y monitoreo de transferencia funcionando.</t>
  </si>
  <si>
    <t xml:space="preserve">               Producto 1.1.9:  Proyectos en el uso de tecnologías de información y comunicación ejecutados.</t>
  </si>
  <si>
    <t xml:space="preserve">               Producto 1.1.10:  Centros de Información actualizados y operando en red.</t>
  </si>
  <si>
    <t xml:space="preserve">               Producto 1.1.11: Campañas de transferencia y difusión ejecutadas.</t>
  </si>
  <si>
    <t xml:space="preserve">               Producto 1.1.12: Personal del IDIAF que recibe capacitación en materia de transferencia de tecnología.</t>
  </si>
  <si>
    <t xml:space="preserve">               Producto 1.1.13: Personal del IDIAF que recibe capacitación en materia de técnicas y metodologías investigación.</t>
  </si>
  <si>
    <t xml:space="preserve">               Producto 1.2.1: Proyectos de Productos Tecnológicos ejecutados.</t>
  </si>
  <si>
    <t xml:space="preserve">               Producto 1.2.2 Personal del IDIAF que recibe capacitación en negocios tecnológicos.</t>
  </si>
  <si>
    <t xml:space="preserve">     B.  Componente 2:  Gestión Institucional de la Investigación y Transferencia</t>
  </si>
  <si>
    <t xml:space="preserve">               Producto 2.1.1:  Estrategia de vinculación y monitoreo tecnológico  implementada</t>
  </si>
  <si>
    <t xml:space="preserve">               Producto 2.1.2:  Estrategia de propiedad intelectual implementada</t>
  </si>
  <si>
    <t xml:space="preserve">               Producto 2.1.3:  Unidad de gestión de vinculación y monitoreo tecnológico y propiedad  intelectual funcionando.</t>
  </si>
  <si>
    <t xml:space="preserve">               Producto 2.1.4:  Unidad de gestión socio-ambiental ejecutando plan socio-ambiental. </t>
  </si>
  <si>
    <t xml:space="preserve">               Producto 2.1.5:  Sistema de gestión presupuestal, finanzas, administrativo y de recursos humanos funcionando. 1/</t>
  </si>
  <si>
    <t xml:space="preserve">               Producto 2.1.6:  Estrategia de gestión de recursos propios implementada.</t>
  </si>
  <si>
    <t xml:space="preserve">               Producto 2.1.7:  Estrategia de imagen corporativa  implementada.</t>
  </si>
  <si>
    <t xml:space="preserve">               Producto 2.1.8:  Personal del IDIAF que reciben capacitación en  planificación, seguimiento y evaluación.</t>
  </si>
  <si>
    <t xml:space="preserve">               Producto 2.1.9:  Plan Estratégico del  CONIAF formulado.</t>
  </si>
  <si>
    <t>III.  MONITOREO Y EVALUACION DE IMPACTO DEL PROGRAMA</t>
  </si>
  <si>
    <t xml:space="preserve">     A.  Monitoreo</t>
  </si>
  <si>
    <t xml:space="preserve">     B.  Evaluación de Impacto</t>
  </si>
  <si>
    <t>IV.  EVALUACION Y AUDITORIAS</t>
  </si>
  <si>
    <t xml:space="preserve">     A.  Evaluación de Medio Término y Final</t>
  </si>
  <si>
    <t xml:space="preserve">     B.  Auditorías Externas</t>
  </si>
  <si>
    <t>V.  IMPREVISTOS</t>
  </si>
  <si>
    <t>T O T A L</t>
  </si>
  <si>
    <r>
      <t xml:space="preserve">          </t>
    </r>
    <r>
      <rPr>
        <u/>
        <sz val="8"/>
        <rFont val="Times New Roman"/>
        <family val="1"/>
      </rPr>
      <t>Subcomponente 1.1:  Apoyo a las Areas Estratégicas</t>
    </r>
  </si>
  <si>
    <r>
      <t xml:space="preserve">          </t>
    </r>
    <r>
      <rPr>
        <u/>
        <sz val="8"/>
        <rFont val="Times New Roman"/>
        <family val="1"/>
      </rPr>
      <t>Subcomponente 1.2:  Apoyo a la Innovación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</si>
</sst>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u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2" xfId="0" applyFont="1" applyFill="1" applyBorder="1"/>
    <xf numFmtId="37" fontId="4" fillId="4" borderId="17" xfId="0" applyNumberFormat="1" applyFont="1" applyFill="1" applyBorder="1"/>
    <xf numFmtId="37" fontId="4" fillId="4" borderId="18" xfId="0" applyNumberFormat="1" applyFont="1" applyFill="1" applyBorder="1"/>
    <xf numFmtId="37" fontId="4" fillId="4" borderId="19" xfId="0" applyNumberFormat="1" applyFont="1" applyFill="1" applyBorder="1"/>
    <xf numFmtId="0" fontId="5" fillId="0" borderId="20" xfId="0" applyFont="1" applyFill="1" applyBorder="1" applyAlignment="1">
      <alignment vertical="top" wrapText="1"/>
    </xf>
    <xf numFmtId="37" fontId="5" fillId="0" borderId="21" xfId="0" applyNumberFormat="1" applyFont="1" applyBorder="1"/>
    <xf numFmtId="37" fontId="5" fillId="0" borderId="22" xfId="0" applyNumberFormat="1" applyFont="1" applyBorder="1"/>
    <xf numFmtId="37" fontId="5" fillId="0" borderId="23" xfId="0" applyNumberFormat="1" applyFont="1" applyBorder="1"/>
    <xf numFmtId="37" fontId="5" fillId="0" borderId="6" xfId="0" applyNumberFormat="1" applyFont="1" applyBorder="1"/>
    <xf numFmtId="37" fontId="5" fillId="0" borderId="7" xfId="0" applyNumberFormat="1" applyFont="1" applyBorder="1"/>
    <xf numFmtId="0" fontId="5" fillId="0" borderId="24" xfId="0" applyFont="1" applyFill="1" applyBorder="1" applyAlignment="1">
      <alignment vertical="top" wrapText="1"/>
    </xf>
    <xf numFmtId="37" fontId="5" fillId="0" borderId="25" xfId="0" applyNumberFormat="1" applyFont="1" applyBorder="1"/>
    <xf numFmtId="37" fontId="5" fillId="0" borderId="26" xfId="0" applyNumberFormat="1" applyFont="1" applyBorder="1"/>
    <xf numFmtId="37" fontId="5" fillId="0" borderId="27" xfId="0" applyNumberFormat="1" applyFont="1" applyBorder="1"/>
    <xf numFmtId="37" fontId="5" fillId="0" borderId="12" xfId="0" applyNumberFormat="1" applyFont="1" applyBorder="1"/>
    <xf numFmtId="37" fontId="5" fillId="0" borderId="13" xfId="0" applyNumberFormat="1" applyFont="1" applyBorder="1"/>
    <xf numFmtId="0" fontId="4" fillId="4" borderId="28" xfId="0" applyFont="1" applyFill="1" applyBorder="1"/>
    <xf numFmtId="37" fontId="4" fillId="4" borderId="6" xfId="0" applyNumberFormat="1" applyFont="1" applyFill="1" applyBorder="1"/>
    <xf numFmtId="37" fontId="4" fillId="4" borderId="7" xfId="0" applyNumberFormat="1" applyFont="1" applyFill="1" applyBorder="1"/>
    <xf numFmtId="37" fontId="4" fillId="4" borderId="8" xfId="0" applyNumberFormat="1" applyFont="1" applyFill="1" applyBorder="1"/>
    <xf numFmtId="0" fontId="4" fillId="5" borderId="28" xfId="0" applyFont="1" applyFill="1" applyBorder="1"/>
    <xf numFmtId="37" fontId="4" fillId="5" borderId="6" xfId="0" applyNumberFormat="1" applyFont="1" applyFill="1" applyBorder="1"/>
    <xf numFmtId="37" fontId="4" fillId="5" borderId="7" xfId="0" applyNumberFormat="1" applyFont="1" applyFill="1" applyBorder="1"/>
    <xf numFmtId="37" fontId="4" fillId="5" borderId="8" xfId="0" applyNumberFormat="1" applyFont="1" applyFill="1" applyBorder="1"/>
    <xf numFmtId="0" fontId="5" fillId="6" borderId="29" xfId="0" applyFont="1" applyFill="1" applyBorder="1"/>
    <xf numFmtId="37" fontId="6" fillId="6" borderId="30" xfId="0" applyNumberFormat="1" applyFont="1" applyFill="1" applyBorder="1"/>
    <xf numFmtId="37" fontId="6" fillId="6" borderId="31" xfId="0" applyNumberFormat="1" applyFont="1" applyFill="1" applyBorder="1"/>
    <xf numFmtId="37" fontId="6" fillId="6" borderId="32" xfId="0" applyNumberFormat="1" applyFont="1" applyFill="1" applyBorder="1"/>
    <xf numFmtId="0" fontId="5" fillId="0" borderId="5" xfId="0" applyFont="1" applyBorder="1" applyAlignment="1">
      <alignment wrapText="1"/>
    </xf>
    <xf numFmtId="37" fontId="5" fillId="0" borderId="33" xfId="0" applyNumberFormat="1" applyFont="1" applyBorder="1"/>
    <xf numFmtId="37" fontId="5" fillId="0" borderId="34" xfId="0" applyNumberFormat="1" applyFont="1" applyBorder="1"/>
    <xf numFmtId="0" fontId="5" fillId="0" borderId="35" xfId="0" applyFont="1" applyBorder="1" applyAlignment="1">
      <alignment wrapText="1"/>
    </xf>
    <xf numFmtId="37" fontId="5" fillId="0" borderId="36" xfId="0" applyNumberFormat="1" applyFont="1" applyBorder="1"/>
    <xf numFmtId="37" fontId="5" fillId="0" borderId="37" xfId="0" applyNumberFormat="1" applyFont="1" applyBorder="1"/>
    <xf numFmtId="0" fontId="5" fillId="6" borderId="35" xfId="0" applyFont="1" applyFill="1" applyBorder="1" applyAlignment="1">
      <alignment vertical="top" wrapText="1"/>
    </xf>
    <xf numFmtId="37" fontId="6" fillId="6" borderId="25" xfId="0" applyNumberFormat="1" applyFont="1" applyFill="1" applyBorder="1"/>
    <xf numFmtId="37" fontId="6" fillId="6" borderId="26" xfId="0" applyNumberFormat="1" applyFont="1" applyFill="1" applyBorder="1"/>
    <xf numFmtId="37" fontId="6" fillId="6" borderId="27" xfId="0" applyNumberFormat="1" applyFont="1" applyFill="1" applyBorder="1"/>
    <xf numFmtId="0" fontId="5" fillId="0" borderId="5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37" fontId="5" fillId="0" borderId="39" xfId="0" applyNumberFormat="1" applyFont="1" applyBorder="1"/>
    <xf numFmtId="37" fontId="5" fillId="0" borderId="40" xfId="0" applyNumberFormat="1" applyFont="1" applyBorder="1"/>
    <xf numFmtId="37" fontId="5" fillId="0" borderId="41" xfId="0" applyNumberFormat="1" applyFont="1" applyBorder="1"/>
    <xf numFmtId="0" fontId="4" fillId="5" borderId="42" xfId="0" applyFont="1" applyFill="1" applyBorder="1"/>
    <xf numFmtId="37" fontId="4" fillId="5" borderId="43" xfId="0" applyNumberFormat="1" applyFont="1" applyFill="1" applyBorder="1"/>
    <xf numFmtId="37" fontId="4" fillId="5" borderId="44" xfId="0" applyNumberFormat="1" applyFont="1" applyFill="1" applyBorder="1"/>
    <xf numFmtId="37" fontId="4" fillId="5" borderId="45" xfId="0" applyNumberFormat="1" applyFont="1" applyFill="1" applyBorder="1"/>
    <xf numFmtId="0" fontId="5" fillId="0" borderId="35" xfId="0" applyFont="1" applyBorder="1" applyAlignment="1">
      <alignment vertical="top" wrapText="1"/>
    </xf>
    <xf numFmtId="0" fontId="4" fillId="4" borderId="46" xfId="0" applyFont="1" applyFill="1" applyBorder="1"/>
    <xf numFmtId="0" fontId="5" fillId="5" borderId="20" xfId="0" applyFont="1" applyFill="1" applyBorder="1"/>
    <xf numFmtId="37" fontId="5" fillId="5" borderId="47" xfId="0" applyNumberFormat="1" applyFont="1" applyFill="1" applyBorder="1"/>
    <xf numFmtId="37" fontId="5" fillId="5" borderId="48" xfId="0" applyNumberFormat="1" applyFont="1" applyFill="1" applyBorder="1"/>
    <xf numFmtId="37" fontId="5" fillId="5" borderId="49" xfId="0" applyNumberFormat="1" applyFont="1" applyFill="1" applyBorder="1"/>
    <xf numFmtId="0" fontId="5" fillId="5" borderId="50" xfId="0" applyFont="1" applyFill="1" applyBorder="1"/>
    <xf numFmtId="37" fontId="5" fillId="5" borderId="51" xfId="0" applyNumberFormat="1" applyFont="1" applyFill="1" applyBorder="1"/>
    <xf numFmtId="37" fontId="5" fillId="5" borderId="52" xfId="0" applyNumberFormat="1" applyFont="1" applyFill="1" applyBorder="1"/>
    <xf numFmtId="37" fontId="5" fillId="5" borderId="53" xfId="0" applyNumberFormat="1" applyFont="1" applyFill="1" applyBorder="1"/>
    <xf numFmtId="0" fontId="4" fillId="3" borderId="46" xfId="0" applyFont="1" applyFill="1" applyBorder="1"/>
    <xf numFmtId="37" fontId="4" fillId="4" borderId="12" xfId="0" applyNumberFormat="1" applyFont="1" applyFill="1" applyBorder="1"/>
    <xf numFmtId="37" fontId="4" fillId="4" borderId="13" xfId="0" applyNumberFormat="1" applyFont="1" applyFill="1" applyBorder="1"/>
    <xf numFmtId="37" fontId="4" fillId="4" borderId="14" xfId="0" applyNumberFormat="1" applyFont="1" applyFill="1" applyBorder="1"/>
    <xf numFmtId="0" fontId="4" fillId="3" borderId="15" xfId="0" applyFont="1" applyFill="1" applyBorder="1"/>
    <xf numFmtId="37" fontId="4" fillId="3" borderId="21" xfId="0" applyNumberFormat="1" applyFont="1" applyFill="1" applyBorder="1"/>
    <xf numFmtId="37" fontId="4" fillId="3" borderId="22" xfId="0" applyNumberFormat="1" applyFont="1" applyFill="1" applyBorder="1"/>
    <xf numFmtId="37" fontId="4" fillId="3" borderId="23" xfId="0" applyNumberFormat="1" applyFont="1" applyFill="1" applyBorder="1"/>
    <xf numFmtId="0" fontId="4" fillId="2" borderId="15" xfId="0" applyFont="1" applyFill="1" applyBorder="1" applyAlignment="1">
      <alignment horizontal="center"/>
    </xf>
    <xf numFmtId="37" fontId="4" fillId="2" borderId="17" xfId="0" applyNumberFormat="1" applyFont="1" applyFill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sarf\AppData\Local\Microsoft\Windows\Temporary%20Internet%20Files\Content.Outlook\YE1XUPPP\DR-L0154%20-%20Presupuesto%20-%20Temp%20%20-%20Rev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- RES. POR RUBRO"/>
      <sheetName val="PEI ANUAL POR PRODUCTO"/>
      <sheetName val="PEI ANUAL DISTRIBUIDO"/>
      <sheetName val="PEI ANUAL DISTRIBUIDO-POD"/>
      <sheetName val="RESUMEN-POD"/>
      <sheetName val="COSTOS ADMIN.SALARIOS"/>
      <sheetName val="COSTOS ADMIN.EQUIPOS"/>
      <sheetName val="COSTOS.ADMIN.OPERACION"/>
    </sheetNames>
    <sheetDataSet>
      <sheetData sheetId="0"/>
      <sheetData sheetId="1"/>
      <sheetData sheetId="2">
        <row r="14">
          <cell r="C14">
            <v>90000</v>
          </cell>
          <cell r="D14">
            <v>0</v>
          </cell>
          <cell r="I14">
            <v>90000</v>
          </cell>
          <cell r="J14">
            <v>0</v>
          </cell>
          <cell r="O14">
            <v>90000</v>
          </cell>
          <cell r="P14">
            <v>0</v>
          </cell>
          <cell r="U14">
            <v>90000</v>
          </cell>
          <cell r="V14">
            <v>0</v>
          </cell>
          <cell r="AA14">
            <v>90000</v>
          </cell>
          <cell r="AB14">
            <v>0</v>
          </cell>
          <cell r="AG14">
            <v>144000</v>
          </cell>
          <cell r="AH14">
            <v>0</v>
          </cell>
        </row>
        <row r="15">
          <cell r="C15">
            <v>39600</v>
          </cell>
          <cell r="D15">
            <v>18500</v>
          </cell>
          <cell r="I15">
            <v>39600</v>
          </cell>
          <cell r="J15">
            <v>18500</v>
          </cell>
          <cell r="O15">
            <v>39600</v>
          </cell>
          <cell r="P15">
            <v>18500</v>
          </cell>
          <cell r="U15">
            <v>39600</v>
          </cell>
          <cell r="V15">
            <v>18500</v>
          </cell>
          <cell r="AA15">
            <v>39600</v>
          </cell>
          <cell r="AB15">
            <v>18500</v>
          </cell>
          <cell r="AG15">
            <v>123600</v>
          </cell>
          <cell r="AH15">
            <v>18500</v>
          </cell>
        </row>
        <row r="16">
          <cell r="C16">
            <v>85050</v>
          </cell>
          <cell r="D16">
            <v>0</v>
          </cell>
          <cell r="I16">
            <v>0</v>
          </cell>
          <cell r="J16">
            <v>0</v>
          </cell>
          <cell r="O16">
            <v>0</v>
          </cell>
          <cell r="P16">
            <v>0</v>
          </cell>
          <cell r="U16">
            <v>0</v>
          </cell>
          <cell r="V16">
            <v>0</v>
          </cell>
          <cell r="AA16">
            <v>0</v>
          </cell>
          <cell r="AB16">
            <v>0</v>
          </cell>
          <cell r="AG16">
            <v>0</v>
          </cell>
          <cell r="AH16">
            <v>0</v>
          </cell>
        </row>
        <row r="17">
          <cell r="C17">
            <v>13738.105263157895</v>
          </cell>
          <cell r="D17">
            <v>44549.280701754389</v>
          </cell>
          <cell r="I17">
            <v>13738.105263157895</v>
          </cell>
          <cell r="J17">
            <v>44549.280701754389</v>
          </cell>
          <cell r="O17">
            <v>13738.105263157895</v>
          </cell>
          <cell r="P17">
            <v>44549.280701754389</v>
          </cell>
          <cell r="U17">
            <v>13738.105263157895</v>
          </cell>
          <cell r="V17">
            <v>44549.280701754389</v>
          </cell>
          <cell r="AA17">
            <v>13738.105263157895</v>
          </cell>
          <cell r="AB17">
            <v>44549.280701754389</v>
          </cell>
          <cell r="AG17">
            <v>13738.105263157895</v>
          </cell>
          <cell r="AH17">
            <v>44549.280701754389</v>
          </cell>
        </row>
        <row r="21">
          <cell r="C21">
            <v>346908.31884768495</v>
          </cell>
          <cell r="D21">
            <v>50131.150250000006</v>
          </cell>
          <cell r="I21">
            <v>1040724.9565430548</v>
          </cell>
          <cell r="J21">
            <v>150393.45074999999</v>
          </cell>
          <cell r="O21">
            <v>1387633.2753907398</v>
          </cell>
          <cell r="P21">
            <v>200524.60100000002</v>
          </cell>
          <cell r="U21">
            <v>2081449.9130861096</v>
          </cell>
          <cell r="V21">
            <v>300786.90149999998</v>
          </cell>
          <cell r="AA21">
            <v>1387633.2753907398</v>
          </cell>
          <cell r="AB21">
            <v>200524.60100000002</v>
          </cell>
          <cell r="AG21">
            <v>693816.63769536989</v>
          </cell>
          <cell r="AH21">
            <v>100262.30050000001</v>
          </cell>
        </row>
        <row r="22">
          <cell r="C22">
            <v>154893.30180231499</v>
          </cell>
          <cell r="D22">
            <v>0</v>
          </cell>
          <cell r="I22">
            <v>464679.90540694492</v>
          </cell>
          <cell r="J22">
            <v>0</v>
          </cell>
          <cell r="O22">
            <v>619573.20720925997</v>
          </cell>
          <cell r="P22">
            <v>0</v>
          </cell>
          <cell r="U22">
            <v>929359.81081388984</v>
          </cell>
          <cell r="V22">
            <v>0</v>
          </cell>
          <cell r="AA22">
            <v>619573.20720925997</v>
          </cell>
          <cell r="AB22">
            <v>0</v>
          </cell>
          <cell r="AG22">
            <v>309786.60360462999</v>
          </cell>
          <cell r="AH22">
            <v>0</v>
          </cell>
        </row>
        <row r="23">
          <cell r="C23">
            <v>300000</v>
          </cell>
          <cell r="D23">
            <v>0</v>
          </cell>
          <cell r="I23">
            <v>200000</v>
          </cell>
          <cell r="J23">
            <v>0</v>
          </cell>
          <cell r="O23">
            <v>50000</v>
          </cell>
          <cell r="P23">
            <v>0</v>
          </cell>
          <cell r="U23">
            <v>0</v>
          </cell>
          <cell r="V23">
            <v>0</v>
          </cell>
          <cell r="AA23">
            <v>0</v>
          </cell>
          <cell r="AB23">
            <v>0</v>
          </cell>
        </row>
        <row r="24">
          <cell r="C24">
            <v>225000</v>
          </cell>
          <cell r="D24">
            <v>0</v>
          </cell>
          <cell r="I24">
            <v>300000</v>
          </cell>
          <cell r="J24">
            <v>0</v>
          </cell>
          <cell r="O24">
            <v>300000</v>
          </cell>
          <cell r="P24">
            <v>0</v>
          </cell>
          <cell r="U24">
            <v>300000</v>
          </cell>
          <cell r="V24">
            <v>0</v>
          </cell>
          <cell r="AA24">
            <v>300000</v>
          </cell>
          <cell r="AB24">
            <v>0</v>
          </cell>
          <cell r="AG24">
            <v>75000</v>
          </cell>
          <cell r="AH24">
            <v>0</v>
          </cell>
        </row>
        <row r="25">
          <cell r="C25">
            <v>150000</v>
          </cell>
          <cell r="D25">
            <v>0</v>
          </cell>
          <cell r="I25">
            <v>300000</v>
          </cell>
          <cell r="J25">
            <v>0</v>
          </cell>
          <cell r="O25">
            <v>375000</v>
          </cell>
          <cell r="P25">
            <v>0</v>
          </cell>
          <cell r="U25">
            <v>300000</v>
          </cell>
          <cell r="V25">
            <v>0</v>
          </cell>
          <cell r="AA25">
            <v>300000</v>
          </cell>
          <cell r="AB25">
            <v>0</v>
          </cell>
          <cell r="AG25">
            <v>75000</v>
          </cell>
          <cell r="AH25">
            <v>0</v>
          </cell>
        </row>
        <row r="26">
          <cell r="C26">
            <v>0</v>
          </cell>
          <cell r="D26">
            <v>0</v>
          </cell>
          <cell r="I26">
            <v>55486.728239202661</v>
          </cell>
          <cell r="J26">
            <v>0</v>
          </cell>
          <cell r="O26">
            <v>73982.304318936876</v>
          </cell>
          <cell r="P26">
            <v>0</v>
          </cell>
          <cell r="U26">
            <v>92075.802657807304</v>
          </cell>
          <cell r="V26">
            <v>0</v>
          </cell>
          <cell r="AA26">
            <v>90467.491694352153</v>
          </cell>
          <cell r="AB26">
            <v>0</v>
          </cell>
          <cell r="AG26">
            <v>160831.09634551493</v>
          </cell>
          <cell r="AH26">
            <v>0</v>
          </cell>
        </row>
        <row r="27">
          <cell r="C27">
            <v>0</v>
          </cell>
          <cell r="D27">
            <v>0</v>
          </cell>
          <cell r="I27">
            <v>28145.441860465118</v>
          </cell>
          <cell r="J27">
            <v>0</v>
          </cell>
          <cell r="O27">
            <v>51465.950830564783</v>
          </cell>
          <cell r="P27">
            <v>0</v>
          </cell>
          <cell r="U27">
            <v>26135.053156146179</v>
          </cell>
          <cell r="V27">
            <v>0</v>
          </cell>
          <cell r="AA27">
            <v>26537.130897009967</v>
          </cell>
          <cell r="AB27">
            <v>0</v>
          </cell>
          <cell r="AG27">
            <v>0</v>
          </cell>
          <cell r="AH27">
            <v>0</v>
          </cell>
        </row>
        <row r="28">
          <cell r="C28">
            <v>0</v>
          </cell>
          <cell r="D28">
            <v>0</v>
          </cell>
          <cell r="I28">
            <v>15000</v>
          </cell>
          <cell r="J28">
            <v>0</v>
          </cell>
          <cell r="O28">
            <v>20000</v>
          </cell>
          <cell r="P28">
            <v>0</v>
          </cell>
          <cell r="U28">
            <v>20000</v>
          </cell>
          <cell r="V28">
            <v>0</v>
          </cell>
          <cell r="AA28">
            <v>20000</v>
          </cell>
          <cell r="AB28">
            <v>0</v>
          </cell>
          <cell r="AG28">
            <v>25000</v>
          </cell>
          <cell r="AH28">
            <v>0</v>
          </cell>
        </row>
        <row r="29">
          <cell r="C29">
            <v>20000</v>
          </cell>
          <cell r="D29">
            <v>0</v>
          </cell>
          <cell r="I29">
            <v>25000</v>
          </cell>
          <cell r="J29">
            <v>0</v>
          </cell>
          <cell r="O29">
            <v>25000</v>
          </cell>
          <cell r="P29">
            <v>0</v>
          </cell>
          <cell r="U29">
            <v>10000</v>
          </cell>
          <cell r="V29">
            <v>0</v>
          </cell>
          <cell r="AA29">
            <v>10000</v>
          </cell>
          <cell r="AB29">
            <v>0</v>
          </cell>
          <cell r="AG29">
            <v>5000</v>
          </cell>
          <cell r="AH29">
            <v>0</v>
          </cell>
        </row>
        <row r="30">
          <cell r="C30">
            <v>50000</v>
          </cell>
          <cell r="D30">
            <v>0</v>
          </cell>
          <cell r="I30">
            <v>40000</v>
          </cell>
          <cell r="J30">
            <v>0</v>
          </cell>
          <cell r="O30">
            <v>10000</v>
          </cell>
          <cell r="P30">
            <v>0</v>
          </cell>
          <cell r="U30">
            <v>0</v>
          </cell>
          <cell r="V30">
            <v>0</v>
          </cell>
          <cell r="AA30">
            <v>0</v>
          </cell>
          <cell r="AB30">
            <v>0</v>
          </cell>
          <cell r="AG30">
            <v>0</v>
          </cell>
          <cell r="AH30">
            <v>0</v>
          </cell>
        </row>
        <row r="31">
          <cell r="C31">
            <v>20000</v>
          </cell>
          <cell r="D31">
            <v>0</v>
          </cell>
          <cell r="I31">
            <v>20000</v>
          </cell>
          <cell r="J31">
            <v>0</v>
          </cell>
          <cell r="O31">
            <v>20000</v>
          </cell>
          <cell r="P31">
            <v>0</v>
          </cell>
          <cell r="U31">
            <v>20000</v>
          </cell>
          <cell r="V31">
            <v>0</v>
          </cell>
          <cell r="AA31">
            <v>20000</v>
          </cell>
          <cell r="AB31">
            <v>0</v>
          </cell>
          <cell r="AG31">
            <v>20000</v>
          </cell>
          <cell r="AH31">
            <v>0</v>
          </cell>
        </row>
        <row r="32">
          <cell r="C32">
            <v>347294</v>
          </cell>
          <cell r="D32">
            <v>0</v>
          </cell>
          <cell r="I32">
            <v>223477</v>
          </cell>
          <cell r="J32">
            <v>0</v>
          </cell>
          <cell r="O32">
            <v>262716</v>
          </cell>
          <cell r="P32">
            <v>0</v>
          </cell>
          <cell r="U32">
            <v>231155</v>
          </cell>
          <cell r="V32">
            <v>0</v>
          </cell>
          <cell r="AA32">
            <v>38000</v>
          </cell>
          <cell r="AB32">
            <v>0</v>
          </cell>
          <cell r="AG32">
            <v>8000</v>
          </cell>
          <cell r="AH32">
            <v>0</v>
          </cell>
        </row>
        <row r="33">
          <cell r="C33">
            <v>0</v>
          </cell>
          <cell r="D33">
            <v>0</v>
          </cell>
          <cell r="I33">
            <v>602126.12612612615</v>
          </cell>
          <cell r="J33">
            <v>0</v>
          </cell>
          <cell r="O33">
            <v>505785.94594594598</v>
          </cell>
          <cell r="P33">
            <v>0</v>
          </cell>
          <cell r="U33">
            <v>168595.3153153153</v>
          </cell>
          <cell r="V33">
            <v>0</v>
          </cell>
          <cell r="AA33">
            <v>60212.612612612611</v>
          </cell>
          <cell r="AB33">
            <v>0</v>
          </cell>
          <cell r="AG33">
            <v>0</v>
          </cell>
          <cell r="AH33">
            <v>0</v>
          </cell>
        </row>
        <row r="35">
          <cell r="C35">
            <v>0</v>
          </cell>
          <cell r="D35">
            <v>0</v>
          </cell>
          <cell r="I35">
            <v>178000</v>
          </cell>
          <cell r="J35">
            <v>0</v>
          </cell>
          <cell r="O35">
            <v>178000</v>
          </cell>
          <cell r="P35">
            <v>0</v>
          </cell>
          <cell r="U35">
            <v>178000</v>
          </cell>
          <cell r="V35">
            <v>0</v>
          </cell>
          <cell r="AA35">
            <v>178000</v>
          </cell>
          <cell r="AB35">
            <v>0</v>
          </cell>
          <cell r="AG35">
            <v>178000</v>
          </cell>
          <cell r="AH35">
            <v>0</v>
          </cell>
        </row>
        <row r="36">
          <cell r="C36">
            <v>55000</v>
          </cell>
          <cell r="D36">
            <v>0</v>
          </cell>
          <cell r="I36">
            <v>28000</v>
          </cell>
          <cell r="J36">
            <v>0</v>
          </cell>
          <cell r="O36">
            <v>25000</v>
          </cell>
          <cell r="P36">
            <v>0</v>
          </cell>
          <cell r="U36">
            <v>50000</v>
          </cell>
          <cell r="V36">
            <v>0</v>
          </cell>
          <cell r="AA36">
            <v>0</v>
          </cell>
          <cell r="AB36">
            <v>0</v>
          </cell>
          <cell r="AG36">
            <v>0</v>
          </cell>
          <cell r="AH36">
            <v>0</v>
          </cell>
        </row>
        <row r="38">
          <cell r="C38">
            <v>255000</v>
          </cell>
          <cell r="D38">
            <v>0</v>
          </cell>
          <cell r="I38">
            <v>105000</v>
          </cell>
          <cell r="J38">
            <v>0</v>
          </cell>
          <cell r="O38">
            <v>50000</v>
          </cell>
          <cell r="P38">
            <v>0</v>
          </cell>
          <cell r="U38">
            <v>0</v>
          </cell>
          <cell r="V38">
            <v>0</v>
          </cell>
          <cell r="AA38">
            <v>0</v>
          </cell>
          <cell r="AB38">
            <v>0</v>
          </cell>
          <cell r="AG38">
            <v>0</v>
          </cell>
          <cell r="AH38">
            <v>0</v>
          </cell>
        </row>
        <row r="39">
          <cell r="C39">
            <v>30000</v>
          </cell>
          <cell r="D39">
            <v>0</v>
          </cell>
          <cell r="I39">
            <v>0</v>
          </cell>
          <cell r="J39">
            <v>0</v>
          </cell>
          <cell r="O39">
            <v>0</v>
          </cell>
          <cell r="P39">
            <v>0</v>
          </cell>
          <cell r="U39">
            <v>0</v>
          </cell>
          <cell r="V39">
            <v>0</v>
          </cell>
          <cell r="AA39">
            <v>0</v>
          </cell>
          <cell r="AB39">
            <v>0</v>
          </cell>
          <cell r="AG39">
            <v>0</v>
          </cell>
          <cell r="AH39">
            <v>0</v>
          </cell>
        </row>
        <row r="40">
          <cell r="C40">
            <v>50000</v>
          </cell>
          <cell r="D40">
            <v>0</v>
          </cell>
          <cell r="I40">
            <v>50000</v>
          </cell>
          <cell r="J40">
            <v>0</v>
          </cell>
          <cell r="O40">
            <v>0</v>
          </cell>
          <cell r="P40">
            <v>0</v>
          </cell>
          <cell r="U40">
            <v>0</v>
          </cell>
          <cell r="V40">
            <v>0</v>
          </cell>
          <cell r="AA40">
            <v>0</v>
          </cell>
          <cell r="AB40">
            <v>0</v>
          </cell>
          <cell r="AG40">
            <v>0</v>
          </cell>
          <cell r="AH40">
            <v>0</v>
          </cell>
        </row>
        <row r="41">
          <cell r="C41">
            <v>106000</v>
          </cell>
          <cell r="D41">
            <v>0</v>
          </cell>
          <cell r="I41">
            <v>41000</v>
          </cell>
          <cell r="J41">
            <v>0</v>
          </cell>
          <cell r="O41">
            <v>20000</v>
          </cell>
          <cell r="P41">
            <v>0</v>
          </cell>
          <cell r="U41">
            <v>20000</v>
          </cell>
          <cell r="V41">
            <v>0</v>
          </cell>
          <cell r="AA41">
            <v>20000</v>
          </cell>
          <cell r="AB41">
            <v>0</v>
          </cell>
          <cell r="AG41">
            <v>20000</v>
          </cell>
          <cell r="AH41">
            <v>0</v>
          </cell>
        </row>
        <row r="42">
          <cell r="C42">
            <v>346400</v>
          </cell>
          <cell r="D42">
            <v>117692.9875</v>
          </cell>
          <cell r="I42">
            <v>86400</v>
          </cell>
          <cell r="J42">
            <v>117692.9875</v>
          </cell>
          <cell r="O42">
            <v>86400</v>
          </cell>
          <cell r="P42">
            <v>117692.9875</v>
          </cell>
          <cell r="U42">
            <v>86400</v>
          </cell>
          <cell r="V42">
            <v>117692.9875</v>
          </cell>
          <cell r="AA42">
            <v>86400</v>
          </cell>
          <cell r="AB42">
            <v>24154.5</v>
          </cell>
          <cell r="AG42">
            <v>86400</v>
          </cell>
          <cell r="AH42">
            <v>24154.5</v>
          </cell>
        </row>
        <row r="43">
          <cell r="C43">
            <v>130000</v>
          </cell>
          <cell r="D43">
            <v>0</v>
          </cell>
          <cell r="I43">
            <v>0</v>
          </cell>
          <cell r="J43">
            <v>0</v>
          </cell>
          <cell r="O43">
            <v>0</v>
          </cell>
          <cell r="P43">
            <v>0</v>
          </cell>
          <cell r="U43">
            <v>0</v>
          </cell>
          <cell r="V43">
            <v>0</v>
          </cell>
          <cell r="AA43">
            <v>0</v>
          </cell>
          <cell r="AB43">
            <v>0</v>
          </cell>
          <cell r="AG43">
            <v>0</v>
          </cell>
          <cell r="AH43">
            <v>0</v>
          </cell>
        </row>
        <row r="44">
          <cell r="C44">
            <v>125000</v>
          </cell>
          <cell r="D44">
            <v>16666.666666666668</v>
          </cell>
          <cell r="I44">
            <v>50000</v>
          </cell>
          <cell r="J44">
            <v>16666.666666666668</v>
          </cell>
          <cell r="O44">
            <v>25000</v>
          </cell>
          <cell r="P44">
            <v>16666.666666666668</v>
          </cell>
          <cell r="U44">
            <v>0</v>
          </cell>
          <cell r="V44">
            <v>16666.666666666668</v>
          </cell>
          <cell r="AA44">
            <v>0</v>
          </cell>
          <cell r="AB44">
            <v>16666.666666666668</v>
          </cell>
          <cell r="AG44">
            <v>0</v>
          </cell>
          <cell r="AH44">
            <v>16666.666666666668</v>
          </cell>
        </row>
        <row r="45">
          <cell r="C45">
            <v>60000</v>
          </cell>
          <cell r="D45">
            <v>0</v>
          </cell>
          <cell r="I45">
            <v>30000</v>
          </cell>
          <cell r="J45">
            <v>0</v>
          </cell>
          <cell r="O45">
            <v>0</v>
          </cell>
          <cell r="P45">
            <v>0</v>
          </cell>
          <cell r="U45">
            <v>0</v>
          </cell>
          <cell r="V45">
            <v>0</v>
          </cell>
          <cell r="AA45">
            <v>0</v>
          </cell>
          <cell r="AB45">
            <v>0</v>
          </cell>
          <cell r="AG45">
            <v>0</v>
          </cell>
          <cell r="AH45">
            <v>0</v>
          </cell>
        </row>
        <row r="46">
          <cell r="C46">
            <v>80000</v>
          </cell>
          <cell r="D46">
            <v>0</v>
          </cell>
          <cell r="I46">
            <v>20000</v>
          </cell>
          <cell r="J46">
            <v>0</v>
          </cell>
          <cell r="O46">
            <v>0</v>
          </cell>
          <cell r="P46">
            <v>0</v>
          </cell>
          <cell r="U46">
            <v>0</v>
          </cell>
          <cell r="V46">
            <v>0</v>
          </cell>
          <cell r="AA46">
            <v>0</v>
          </cell>
          <cell r="AB46">
            <v>0</v>
          </cell>
          <cell r="AG46">
            <v>0</v>
          </cell>
          <cell r="AH46">
            <v>0</v>
          </cell>
        </row>
        <row r="48">
          <cell r="C48">
            <v>16666.666666666668</v>
          </cell>
          <cell r="D48">
            <v>0</v>
          </cell>
          <cell r="I48">
            <v>16666.666666666668</v>
          </cell>
          <cell r="J48">
            <v>0</v>
          </cell>
          <cell r="O48">
            <v>16666.666666666668</v>
          </cell>
          <cell r="P48">
            <v>0</v>
          </cell>
          <cell r="U48">
            <v>16666.666666666668</v>
          </cell>
          <cell r="V48">
            <v>0</v>
          </cell>
          <cell r="AA48">
            <v>16666.666666666668</v>
          </cell>
          <cell r="AB48">
            <v>0</v>
          </cell>
          <cell r="AG48">
            <v>16666.666666666668</v>
          </cell>
          <cell r="AH48">
            <v>0</v>
          </cell>
        </row>
        <row r="49">
          <cell r="C49">
            <v>20000</v>
          </cell>
          <cell r="D49">
            <v>0</v>
          </cell>
          <cell r="I49">
            <v>75000</v>
          </cell>
          <cell r="J49">
            <v>0</v>
          </cell>
          <cell r="O49">
            <v>30000</v>
          </cell>
          <cell r="P49">
            <v>0</v>
          </cell>
          <cell r="U49">
            <v>20000</v>
          </cell>
          <cell r="V49">
            <v>0</v>
          </cell>
          <cell r="AA49">
            <v>75000</v>
          </cell>
          <cell r="AB49">
            <v>0</v>
          </cell>
          <cell r="AG49">
            <v>30000</v>
          </cell>
          <cell r="AH49">
            <v>0</v>
          </cell>
        </row>
        <row r="51">
          <cell r="C51">
            <v>0</v>
          </cell>
          <cell r="D51">
            <v>0</v>
          </cell>
          <cell r="I51">
            <v>0</v>
          </cell>
          <cell r="J51">
            <v>0</v>
          </cell>
          <cell r="O51">
            <v>50000</v>
          </cell>
          <cell r="P51">
            <v>0</v>
          </cell>
          <cell r="U51">
            <v>0</v>
          </cell>
          <cell r="V51">
            <v>0</v>
          </cell>
          <cell r="AA51">
            <v>0</v>
          </cell>
          <cell r="AB51">
            <v>0</v>
          </cell>
          <cell r="AG51">
            <v>50000</v>
          </cell>
          <cell r="AH51">
            <v>0</v>
          </cell>
        </row>
        <row r="52">
          <cell r="C52">
            <v>50000</v>
          </cell>
          <cell r="D52">
            <v>0</v>
          </cell>
          <cell r="I52">
            <v>50000</v>
          </cell>
          <cell r="J52">
            <v>0</v>
          </cell>
          <cell r="O52">
            <v>50000</v>
          </cell>
          <cell r="P52">
            <v>0</v>
          </cell>
          <cell r="U52">
            <v>50000</v>
          </cell>
          <cell r="V52">
            <v>0</v>
          </cell>
          <cell r="AA52">
            <v>50000</v>
          </cell>
          <cell r="AB52">
            <v>0</v>
          </cell>
          <cell r="AG52">
            <v>50000</v>
          </cell>
          <cell r="AH52">
            <v>0</v>
          </cell>
        </row>
        <row r="53">
          <cell r="C53">
            <v>0</v>
          </cell>
          <cell r="D53">
            <v>0</v>
          </cell>
          <cell r="I53">
            <v>0</v>
          </cell>
          <cell r="J53">
            <v>0</v>
          </cell>
          <cell r="O53">
            <v>0</v>
          </cell>
          <cell r="P53">
            <v>0</v>
          </cell>
          <cell r="U53">
            <v>0</v>
          </cell>
          <cell r="V53">
            <v>0</v>
          </cell>
          <cell r="AA53">
            <v>0</v>
          </cell>
          <cell r="AB53">
            <v>0</v>
          </cell>
          <cell r="AG53">
            <v>0</v>
          </cell>
          <cell r="AH53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55"/>
  <sheetViews>
    <sheetView tabSelected="1" workbookViewId="0"/>
  </sheetViews>
  <sheetFormatPr defaultRowHeight="15" x14ac:dyDescent="0.25"/>
  <cols>
    <col min="2" max="2" width="86.140625" customWidth="1"/>
    <col min="3" max="23" width="11.7109375" customWidth="1"/>
  </cols>
  <sheetData>
    <row r="3" spans="2:23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x14ac:dyDescent="0.25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x14ac:dyDescent="0.25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25">
      <c r="B6" s="2"/>
      <c r="C6" s="3"/>
      <c r="D6" s="3"/>
      <c r="E6" s="3"/>
    </row>
    <row r="7" spans="2:23" x14ac:dyDescent="0.2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25"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2:23" ht="15.75" thickBot="1" x14ac:dyDescent="0.3"/>
    <row r="10" spans="2:23" ht="16.5" thickTop="1" thickBot="1" x14ac:dyDescent="0.3">
      <c r="B10" s="5" t="s">
        <v>5</v>
      </c>
      <c r="C10" s="6" t="s">
        <v>6</v>
      </c>
      <c r="D10" s="7"/>
      <c r="E10" s="8"/>
      <c r="F10" s="6" t="s">
        <v>7</v>
      </c>
      <c r="G10" s="7"/>
      <c r="H10" s="8"/>
      <c r="I10" s="6" t="s">
        <v>8</v>
      </c>
      <c r="J10" s="7"/>
      <c r="K10" s="8"/>
      <c r="L10" s="6" t="s">
        <v>9</v>
      </c>
      <c r="M10" s="7"/>
      <c r="N10" s="8"/>
      <c r="O10" s="6" t="s">
        <v>10</v>
      </c>
      <c r="P10" s="7"/>
      <c r="Q10" s="8"/>
      <c r="R10" s="7" t="s">
        <v>11</v>
      </c>
      <c r="S10" s="7"/>
      <c r="T10" s="7"/>
      <c r="U10" s="6" t="s">
        <v>12</v>
      </c>
      <c r="V10" s="7"/>
      <c r="W10" s="8"/>
    </row>
    <row r="11" spans="2:23" ht="15.75" thickTop="1" x14ac:dyDescent="0.25">
      <c r="B11" s="9"/>
      <c r="C11" s="10" t="s">
        <v>13</v>
      </c>
      <c r="D11" s="11" t="s">
        <v>14</v>
      </c>
      <c r="E11" s="12" t="s">
        <v>12</v>
      </c>
      <c r="F11" s="10" t="s">
        <v>13</v>
      </c>
      <c r="G11" s="11" t="s">
        <v>14</v>
      </c>
      <c r="H11" s="12" t="s">
        <v>12</v>
      </c>
      <c r="I11" s="10" t="s">
        <v>13</v>
      </c>
      <c r="J11" s="11" t="s">
        <v>14</v>
      </c>
      <c r="K11" s="12" t="s">
        <v>12</v>
      </c>
      <c r="L11" s="10" t="s">
        <v>13</v>
      </c>
      <c r="M11" s="11" t="s">
        <v>14</v>
      </c>
      <c r="N11" s="12" t="s">
        <v>12</v>
      </c>
      <c r="O11" s="10" t="s">
        <v>13</v>
      </c>
      <c r="P11" s="11" t="s">
        <v>14</v>
      </c>
      <c r="Q11" s="12" t="s">
        <v>12</v>
      </c>
      <c r="R11" s="10" t="s">
        <v>13</v>
      </c>
      <c r="S11" s="11" t="s">
        <v>14</v>
      </c>
      <c r="T11" s="12" t="s">
        <v>12</v>
      </c>
      <c r="U11" s="13" t="s">
        <v>13</v>
      </c>
      <c r="V11" s="11" t="s">
        <v>14</v>
      </c>
      <c r="W11" s="14" t="s">
        <v>12</v>
      </c>
    </row>
    <row r="12" spans="2:23" ht="15.75" thickBot="1" x14ac:dyDescent="0.3">
      <c r="B12" s="15"/>
      <c r="C12" s="16"/>
      <c r="D12" s="17"/>
      <c r="E12" s="18"/>
      <c r="F12" s="16"/>
      <c r="G12" s="17"/>
      <c r="H12" s="18"/>
      <c r="I12" s="16"/>
      <c r="J12" s="17"/>
      <c r="K12" s="18"/>
      <c r="L12" s="16"/>
      <c r="M12" s="17"/>
      <c r="N12" s="18"/>
      <c r="O12" s="16"/>
      <c r="P12" s="17"/>
      <c r="Q12" s="18"/>
      <c r="R12" s="16"/>
      <c r="S12" s="17"/>
      <c r="T12" s="18"/>
      <c r="U12" s="19"/>
      <c r="V12" s="17"/>
      <c r="W12" s="20"/>
    </row>
    <row r="13" spans="2:23" ht="16.5" thickTop="1" thickBot="1" x14ac:dyDescent="0.3">
      <c r="B13" s="21" t="s">
        <v>15</v>
      </c>
      <c r="C13" s="22">
        <f t="shared" ref="C13:W13" si="0">SUM(C14:C17)</f>
        <v>228388.10526315789</v>
      </c>
      <c r="D13" s="23">
        <f t="shared" si="0"/>
        <v>63049.280701754389</v>
      </c>
      <c r="E13" s="24">
        <f t="shared" si="0"/>
        <v>291437.3859649123</v>
      </c>
      <c r="F13" s="22">
        <f t="shared" si="0"/>
        <v>143338.10526315789</v>
      </c>
      <c r="G13" s="23">
        <f t="shared" si="0"/>
        <v>63049.280701754389</v>
      </c>
      <c r="H13" s="24">
        <f t="shared" si="0"/>
        <v>206387.38596491228</v>
      </c>
      <c r="I13" s="22">
        <f t="shared" si="0"/>
        <v>143338.10526315789</v>
      </c>
      <c r="J13" s="23">
        <f t="shared" si="0"/>
        <v>63049.280701754389</v>
      </c>
      <c r="K13" s="24">
        <f t="shared" si="0"/>
        <v>206387.38596491228</v>
      </c>
      <c r="L13" s="22">
        <f t="shared" si="0"/>
        <v>143338.10526315789</v>
      </c>
      <c r="M13" s="23">
        <f t="shared" si="0"/>
        <v>63049.280701754389</v>
      </c>
      <c r="N13" s="24">
        <f t="shared" si="0"/>
        <v>206387.38596491228</v>
      </c>
      <c r="O13" s="22">
        <f t="shared" si="0"/>
        <v>143338.10526315789</v>
      </c>
      <c r="P13" s="23">
        <f t="shared" si="0"/>
        <v>63049.280701754389</v>
      </c>
      <c r="Q13" s="24">
        <f t="shared" si="0"/>
        <v>206387.38596491228</v>
      </c>
      <c r="R13" s="22">
        <f t="shared" si="0"/>
        <v>281338.10526315792</v>
      </c>
      <c r="S13" s="23">
        <f t="shared" si="0"/>
        <v>63049.280701754389</v>
      </c>
      <c r="T13" s="24">
        <f t="shared" si="0"/>
        <v>344387.3859649123</v>
      </c>
      <c r="U13" s="22">
        <f t="shared" si="0"/>
        <v>1083078.6315789474</v>
      </c>
      <c r="V13" s="23">
        <f t="shared" si="0"/>
        <v>378295.68421052635</v>
      </c>
      <c r="W13" s="24">
        <f t="shared" si="0"/>
        <v>1461374.3157894737</v>
      </c>
    </row>
    <row r="14" spans="2:23" ht="15.75" thickTop="1" x14ac:dyDescent="0.25">
      <c r="B14" s="25" t="s">
        <v>16</v>
      </c>
      <c r="C14" s="26">
        <f>+'[1]PEI ANUAL DISTRIBUIDO'!C14</f>
        <v>90000</v>
      </c>
      <c r="D14" s="27">
        <f>+'[1]PEI ANUAL DISTRIBUIDO'!D14</f>
        <v>0</v>
      </c>
      <c r="E14" s="28">
        <f>+C14+D14</f>
        <v>90000</v>
      </c>
      <c r="F14" s="26">
        <f>+'[1]PEI ANUAL DISTRIBUIDO'!I14</f>
        <v>90000</v>
      </c>
      <c r="G14" s="27">
        <f>+'[1]PEI ANUAL DISTRIBUIDO'!J14</f>
        <v>0</v>
      </c>
      <c r="H14" s="28">
        <f>+F14+G14</f>
        <v>90000</v>
      </c>
      <c r="I14" s="26">
        <f>+'[1]PEI ANUAL DISTRIBUIDO'!O14</f>
        <v>90000</v>
      </c>
      <c r="J14" s="27">
        <f>+'[1]PEI ANUAL DISTRIBUIDO'!P14</f>
        <v>0</v>
      </c>
      <c r="K14" s="28">
        <f>+I14+J14</f>
        <v>90000</v>
      </c>
      <c r="L14" s="26">
        <f>+'[1]PEI ANUAL DISTRIBUIDO'!U14</f>
        <v>90000</v>
      </c>
      <c r="M14" s="27">
        <f>+'[1]PEI ANUAL DISTRIBUIDO'!V14</f>
        <v>0</v>
      </c>
      <c r="N14" s="28">
        <f>+L14+M14</f>
        <v>90000</v>
      </c>
      <c r="O14" s="26">
        <f>+'[1]PEI ANUAL DISTRIBUIDO'!AA14</f>
        <v>90000</v>
      </c>
      <c r="P14" s="27">
        <f>+'[1]PEI ANUAL DISTRIBUIDO'!AB14</f>
        <v>0</v>
      </c>
      <c r="Q14" s="28">
        <f>+O14+P14</f>
        <v>90000</v>
      </c>
      <c r="R14" s="26">
        <f>+'[1]PEI ANUAL DISTRIBUIDO'!AG14</f>
        <v>144000</v>
      </c>
      <c r="S14" s="27">
        <f>+'[1]PEI ANUAL DISTRIBUIDO'!AH14</f>
        <v>0</v>
      </c>
      <c r="T14" s="28">
        <f>+R14+S14</f>
        <v>144000</v>
      </c>
      <c r="U14" s="29">
        <f t="shared" ref="U14:V17" si="1">+C14+F14+I14+L14+O14+R14</f>
        <v>594000</v>
      </c>
      <c r="V14" s="30">
        <f t="shared" si="1"/>
        <v>0</v>
      </c>
      <c r="W14" s="28">
        <f>+U14+V14</f>
        <v>594000</v>
      </c>
    </row>
    <row r="15" spans="2:23" x14ac:dyDescent="0.25">
      <c r="B15" s="31" t="s">
        <v>17</v>
      </c>
      <c r="C15" s="32">
        <f>+'[1]PEI ANUAL DISTRIBUIDO'!C15</f>
        <v>39600</v>
      </c>
      <c r="D15" s="33">
        <f>+'[1]PEI ANUAL DISTRIBUIDO'!D15</f>
        <v>18500</v>
      </c>
      <c r="E15" s="34">
        <f>+C15+D15</f>
        <v>58100</v>
      </c>
      <c r="F15" s="32">
        <f>+'[1]PEI ANUAL DISTRIBUIDO'!I15</f>
        <v>39600</v>
      </c>
      <c r="G15" s="33">
        <f>+'[1]PEI ANUAL DISTRIBUIDO'!J15</f>
        <v>18500</v>
      </c>
      <c r="H15" s="34">
        <f>+F15+G15</f>
        <v>58100</v>
      </c>
      <c r="I15" s="32">
        <f>+'[1]PEI ANUAL DISTRIBUIDO'!O15</f>
        <v>39600</v>
      </c>
      <c r="J15" s="33">
        <f>+'[1]PEI ANUAL DISTRIBUIDO'!P15</f>
        <v>18500</v>
      </c>
      <c r="K15" s="34">
        <f>+I15+J15</f>
        <v>58100</v>
      </c>
      <c r="L15" s="32">
        <f>+'[1]PEI ANUAL DISTRIBUIDO'!U15</f>
        <v>39600</v>
      </c>
      <c r="M15" s="33">
        <f>+'[1]PEI ANUAL DISTRIBUIDO'!V15</f>
        <v>18500</v>
      </c>
      <c r="N15" s="34">
        <f>+L15+M15</f>
        <v>58100</v>
      </c>
      <c r="O15" s="32">
        <f>+'[1]PEI ANUAL DISTRIBUIDO'!AA15</f>
        <v>39600</v>
      </c>
      <c r="P15" s="33">
        <f>+'[1]PEI ANUAL DISTRIBUIDO'!AB15</f>
        <v>18500</v>
      </c>
      <c r="Q15" s="34">
        <f>+O15+P15</f>
        <v>58100</v>
      </c>
      <c r="R15" s="32">
        <f>+'[1]PEI ANUAL DISTRIBUIDO'!AG15</f>
        <v>123600</v>
      </c>
      <c r="S15" s="33">
        <f>+'[1]PEI ANUAL DISTRIBUIDO'!AH15</f>
        <v>18500</v>
      </c>
      <c r="T15" s="34">
        <f>+R15+S15</f>
        <v>142100</v>
      </c>
      <c r="U15" s="32">
        <f t="shared" si="1"/>
        <v>321600</v>
      </c>
      <c r="V15" s="33">
        <f t="shared" si="1"/>
        <v>111000</v>
      </c>
      <c r="W15" s="34">
        <f>+U15+V15</f>
        <v>432600</v>
      </c>
    </row>
    <row r="16" spans="2:23" x14ac:dyDescent="0.25">
      <c r="B16" s="31" t="s">
        <v>18</v>
      </c>
      <c r="C16" s="32">
        <f>+'[1]PEI ANUAL DISTRIBUIDO'!C16</f>
        <v>85050</v>
      </c>
      <c r="D16" s="33">
        <f>+'[1]PEI ANUAL DISTRIBUIDO'!D16</f>
        <v>0</v>
      </c>
      <c r="E16" s="34">
        <f>+C16+D16</f>
        <v>85050</v>
      </c>
      <c r="F16" s="32">
        <f>+'[1]PEI ANUAL DISTRIBUIDO'!I16</f>
        <v>0</v>
      </c>
      <c r="G16" s="33">
        <f>+'[1]PEI ANUAL DISTRIBUIDO'!J16</f>
        <v>0</v>
      </c>
      <c r="H16" s="34">
        <f>+F16+G16</f>
        <v>0</v>
      </c>
      <c r="I16" s="32">
        <f>+'[1]PEI ANUAL DISTRIBUIDO'!O16</f>
        <v>0</v>
      </c>
      <c r="J16" s="33">
        <f>+'[1]PEI ANUAL DISTRIBUIDO'!P16</f>
        <v>0</v>
      </c>
      <c r="K16" s="34">
        <f>+I16+J16</f>
        <v>0</v>
      </c>
      <c r="L16" s="32">
        <f>+'[1]PEI ANUAL DISTRIBUIDO'!U16</f>
        <v>0</v>
      </c>
      <c r="M16" s="33">
        <f>+'[1]PEI ANUAL DISTRIBUIDO'!V16</f>
        <v>0</v>
      </c>
      <c r="N16" s="34">
        <f>+L16+M16</f>
        <v>0</v>
      </c>
      <c r="O16" s="32">
        <f>+'[1]PEI ANUAL DISTRIBUIDO'!AA16</f>
        <v>0</v>
      </c>
      <c r="P16" s="33">
        <f>+'[1]PEI ANUAL DISTRIBUIDO'!AB16</f>
        <v>0</v>
      </c>
      <c r="Q16" s="34">
        <f>+O16+P16</f>
        <v>0</v>
      </c>
      <c r="R16" s="32">
        <f>+'[1]PEI ANUAL DISTRIBUIDO'!AG16</f>
        <v>0</v>
      </c>
      <c r="S16" s="33">
        <f>+'[1]PEI ANUAL DISTRIBUIDO'!AH16</f>
        <v>0</v>
      </c>
      <c r="T16" s="34">
        <f>+R16+S16</f>
        <v>0</v>
      </c>
      <c r="U16" s="32">
        <f t="shared" si="1"/>
        <v>85050</v>
      </c>
      <c r="V16" s="33">
        <f t="shared" si="1"/>
        <v>0</v>
      </c>
      <c r="W16" s="34">
        <f>+U16+V16</f>
        <v>85050</v>
      </c>
    </row>
    <row r="17" spans="2:23" ht="15.75" thickBot="1" x14ac:dyDescent="0.3">
      <c r="B17" s="25" t="s">
        <v>19</v>
      </c>
      <c r="C17" s="26">
        <f>+'[1]PEI ANUAL DISTRIBUIDO'!C17</f>
        <v>13738.105263157895</v>
      </c>
      <c r="D17" s="27">
        <f>+'[1]PEI ANUAL DISTRIBUIDO'!D17</f>
        <v>44549.280701754389</v>
      </c>
      <c r="E17" s="28">
        <f>+C17+D17</f>
        <v>58287.385964912282</v>
      </c>
      <c r="F17" s="26">
        <f>+'[1]PEI ANUAL DISTRIBUIDO'!I17</f>
        <v>13738.105263157895</v>
      </c>
      <c r="G17" s="27">
        <f>+'[1]PEI ANUAL DISTRIBUIDO'!J17</f>
        <v>44549.280701754389</v>
      </c>
      <c r="H17" s="28">
        <f>+F17+G17</f>
        <v>58287.385964912282</v>
      </c>
      <c r="I17" s="26">
        <f>+'[1]PEI ANUAL DISTRIBUIDO'!O17</f>
        <v>13738.105263157895</v>
      </c>
      <c r="J17" s="27">
        <f>+'[1]PEI ANUAL DISTRIBUIDO'!P17</f>
        <v>44549.280701754389</v>
      </c>
      <c r="K17" s="28">
        <f>+I17+J17</f>
        <v>58287.385964912282</v>
      </c>
      <c r="L17" s="26">
        <f>+'[1]PEI ANUAL DISTRIBUIDO'!U17</f>
        <v>13738.105263157895</v>
      </c>
      <c r="M17" s="27">
        <f>+'[1]PEI ANUAL DISTRIBUIDO'!V17</f>
        <v>44549.280701754389</v>
      </c>
      <c r="N17" s="28">
        <f>+L17+M17</f>
        <v>58287.385964912282</v>
      </c>
      <c r="O17" s="26">
        <f>+'[1]PEI ANUAL DISTRIBUIDO'!AA17</f>
        <v>13738.105263157895</v>
      </c>
      <c r="P17" s="27">
        <f>+'[1]PEI ANUAL DISTRIBUIDO'!AB17</f>
        <v>44549.280701754389</v>
      </c>
      <c r="Q17" s="28">
        <f>+O17+P17</f>
        <v>58287.385964912282</v>
      </c>
      <c r="R17" s="26">
        <f>+'[1]PEI ANUAL DISTRIBUIDO'!AG17</f>
        <v>13738.105263157895</v>
      </c>
      <c r="S17" s="27">
        <f>+'[1]PEI ANUAL DISTRIBUIDO'!AH17</f>
        <v>44549.280701754389</v>
      </c>
      <c r="T17" s="28">
        <f>+R17+S17</f>
        <v>58287.385964912282</v>
      </c>
      <c r="U17" s="35">
        <f t="shared" si="1"/>
        <v>82428.631578947374</v>
      </c>
      <c r="V17" s="36">
        <f t="shared" si="1"/>
        <v>267295.68421052635</v>
      </c>
      <c r="W17" s="28">
        <f>+U17+V17</f>
        <v>349724.31578947371</v>
      </c>
    </row>
    <row r="18" spans="2:23" ht="16.5" thickTop="1" thickBot="1" x14ac:dyDescent="0.3">
      <c r="B18" s="37" t="s">
        <v>20</v>
      </c>
      <c r="C18" s="38">
        <f t="shared" ref="C18:W18" si="2">+C19+C37</f>
        <v>2851495.6206499999</v>
      </c>
      <c r="D18" s="39">
        <f t="shared" si="2"/>
        <v>184490.80441666668</v>
      </c>
      <c r="E18" s="40">
        <f t="shared" si="2"/>
        <v>3035986.4250666667</v>
      </c>
      <c r="F18" s="38">
        <f t="shared" si="2"/>
        <v>3903040.1581757944</v>
      </c>
      <c r="G18" s="39">
        <f t="shared" si="2"/>
        <v>284753.10491666663</v>
      </c>
      <c r="H18" s="40">
        <f t="shared" si="2"/>
        <v>4187793.263092461</v>
      </c>
      <c r="I18" s="38">
        <f t="shared" si="2"/>
        <v>4085556.6836954476</v>
      </c>
      <c r="J18" s="39">
        <f t="shared" si="2"/>
        <v>334884.2551666667</v>
      </c>
      <c r="K18" s="40">
        <f t="shared" si="2"/>
        <v>4420440.9388621142</v>
      </c>
      <c r="L18" s="38">
        <f t="shared" si="2"/>
        <v>4513170.8950292692</v>
      </c>
      <c r="M18" s="39">
        <f t="shared" si="2"/>
        <v>435146.55566666665</v>
      </c>
      <c r="N18" s="40">
        <f t="shared" si="2"/>
        <v>4948317.4506959356</v>
      </c>
      <c r="O18" s="38">
        <f t="shared" si="2"/>
        <v>3156823.7178039742</v>
      </c>
      <c r="P18" s="39">
        <f t="shared" si="2"/>
        <v>241345.76766666671</v>
      </c>
      <c r="Q18" s="40">
        <f t="shared" si="2"/>
        <v>3398169.4854706405</v>
      </c>
      <c r="R18" s="38">
        <f t="shared" si="2"/>
        <v>1656834.3376455149</v>
      </c>
      <c r="S18" s="39">
        <f t="shared" si="2"/>
        <v>141083.4671666667</v>
      </c>
      <c r="T18" s="40">
        <f t="shared" si="2"/>
        <v>1797917.8048121815</v>
      </c>
      <c r="U18" s="38">
        <f t="shared" si="2"/>
        <v>20166921.412999999</v>
      </c>
      <c r="V18" s="39">
        <f t="shared" si="2"/>
        <v>1621703.9550000001</v>
      </c>
      <c r="W18" s="40">
        <f t="shared" si="2"/>
        <v>21788625.367999997</v>
      </c>
    </row>
    <row r="19" spans="2:23" ht="16.5" thickTop="1" thickBot="1" x14ac:dyDescent="0.3">
      <c r="B19" s="41" t="s">
        <v>21</v>
      </c>
      <c r="C19" s="42">
        <f t="shared" ref="C19:W19" si="3">+C20+C34</f>
        <v>1669095.6206499999</v>
      </c>
      <c r="D19" s="43">
        <f t="shared" si="3"/>
        <v>50131.150250000006</v>
      </c>
      <c r="E19" s="44">
        <f t="shared" si="3"/>
        <v>1719226.7708999999</v>
      </c>
      <c r="F19" s="42">
        <f t="shared" si="3"/>
        <v>3520640.1581757944</v>
      </c>
      <c r="G19" s="43">
        <f t="shared" si="3"/>
        <v>150393.45074999999</v>
      </c>
      <c r="H19" s="44">
        <f t="shared" si="3"/>
        <v>3671033.6089257943</v>
      </c>
      <c r="I19" s="42">
        <f t="shared" si="3"/>
        <v>3904156.6836954476</v>
      </c>
      <c r="J19" s="43">
        <f t="shared" si="3"/>
        <v>200524.60100000002</v>
      </c>
      <c r="K19" s="44">
        <f t="shared" si="3"/>
        <v>4104681.2846954474</v>
      </c>
      <c r="L19" s="42">
        <f t="shared" si="3"/>
        <v>4406770.8950292692</v>
      </c>
      <c r="M19" s="43">
        <f t="shared" si="3"/>
        <v>300786.90149999998</v>
      </c>
      <c r="N19" s="44">
        <f t="shared" si="3"/>
        <v>4707557.7965292688</v>
      </c>
      <c r="O19" s="42">
        <f t="shared" si="3"/>
        <v>3050423.7178039742</v>
      </c>
      <c r="P19" s="43">
        <f t="shared" si="3"/>
        <v>200524.60100000002</v>
      </c>
      <c r="Q19" s="44">
        <f t="shared" si="3"/>
        <v>3250948.318803974</v>
      </c>
      <c r="R19" s="42">
        <f t="shared" si="3"/>
        <v>1550434.3376455149</v>
      </c>
      <c r="S19" s="43">
        <f t="shared" si="3"/>
        <v>100262.30050000001</v>
      </c>
      <c r="T19" s="44">
        <f t="shared" si="3"/>
        <v>1650696.6381455148</v>
      </c>
      <c r="U19" s="42">
        <f t="shared" si="3"/>
        <v>18101521.412999999</v>
      </c>
      <c r="V19" s="43">
        <f t="shared" si="3"/>
        <v>1002623.005</v>
      </c>
      <c r="W19" s="44">
        <f t="shared" si="3"/>
        <v>19104144.417999998</v>
      </c>
    </row>
    <row r="20" spans="2:23" x14ac:dyDescent="0.25">
      <c r="B20" s="45" t="s">
        <v>55</v>
      </c>
      <c r="C20" s="46">
        <f>SUM(C21:C33)</f>
        <v>1614095.6206499999</v>
      </c>
      <c r="D20" s="47">
        <f>SUM(D21:D33)</f>
        <v>50131.150250000006</v>
      </c>
      <c r="E20" s="48">
        <f>SUM(E21:E33)</f>
        <v>1664226.7708999999</v>
      </c>
      <c r="F20" s="46">
        <f t="shared" ref="F20:W20" si="4">SUM(F21:F33)</f>
        <v>3314640.1581757944</v>
      </c>
      <c r="G20" s="47">
        <f t="shared" si="4"/>
        <v>150393.45074999999</v>
      </c>
      <c r="H20" s="48">
        <f t="shared" si="4"/>
        <v>3465033.6089257943</v>
      </c>
      <c r="I20" s="46">
        <f t="shared" si="4"/>
        <v>3701156.6836954476</v>
      </c>
      <c r="J20" s="47">
        <f t="shared" si="4"/>
        <v>200524.60100000002</v>
      </c>
      <c r="K20" s="48">
        <f t="shared" si="4"/>
        <v>3901681.2846954474</v>
      </c>
      <c r="L20" s="46">
        <f t="shared" si="4"/>
        <v>4178770.8950292687</v>
      </c>
      <c r="M20" s="47">
        <f t="shared" si="4"/>
        <v>300786.90149999998</v>
      </c>
      <c r="N20" s="48">
        <f t="shared" si="4"/>
        <v>4479557.7965292688</v>
      </c>
      <c r="O20" s="46">
        <f t="shared" si="4"/>
        <v>2872423.7178039742</v>
      </c>
      <c r="P20" s="47">
        <f t="shared" si="4"/>
        <v>200524.60100000002</v>
      </c>
      <c r="Q20" s="48">
        <f t="shared" si="4"/>
        <v>3072948.318803974</v>
      </c>
      <c r="R20" s="46">
        <f t="shared" si="4"/>
        <v>1372434.3376455149</v>
      </c>
      <c r="S20" s="47">
        <f t="shared" si="4"/>
        <v>100262.30050000001</v>
      </c>
      <c r="T20" s="48">
        <f t="shared" si="4"/>
        <v>1472696.6381455148</v>
      </c>
      <c r="U20" s="46">
        <f t="shared" si="4"/>
        <v>17053521.412999999</v>
      </c>
      <c r="V20" s="47">
        <f t="shared" si="4"/>
        <v>1002623.005</v>
      </c>
      <c r="W20" s="48">
        <f t="shared" si="4"/>
        <v>18056144.417999998</v>
      </c>
    </row>
    <row r="21" spans="2:23" x14ac:dyDescent="0.25">
      <c r="B21" s="49" t="s">
        <v>22</v>
      </c>
      <c r="C21" s="26">
        <f>+'[1]PEI ANUAL DISTRIBUIDO'!C21</f>
        <v>346908.31884768495</v>
      </c>
      <c r="D21" s="27">
        <f>+'[1]PEI ANUAL DISTRIBUIDO'!D21</f>
        <v>50131.150250000006</v>
      </c>
      <c r="E21" s="28">
        <f t="shared" ref="E21:E33" si="5">+C21+D21</f>
        <v>397039.46909768495</v>
      </c>
      <c r="F21" s="26">
        <f>+'[1]PEI ANUAL DISTRIBUIDO'!I21</f>
        <v>1040724.9565430548</v>
      </c>
      <c r="G21" s="27">
        <f>+'[1]PEI ANUAL DISTRIBUIDO'!J21</f>
        <v>150393.45074999999</v>
      </c>
      <c r="H21" s="28">
        <f t="shared" ref="H21:H33" si="6">+F21+G21</f>
        <v>1191118.4072930547</v>
      </c>
      <c r="I21" s="26">
        <f>+'[1]PEI ANUAL DISTRIBUIDO'!O21</f>
        <v>1387633.2753907398</v>
      </c>
      <c r="J21" s="27">
        <f>+'[1]PEI ANUAL DISTRIBUIDO'!P21</f>
        <v>200524.60100000002</v>
      </c>
      <c r="K21" s="28">
        <f t="shared" ref="K21:K33" si="7">+I21+J21</f>
        <v>1588157.8763907398</v>
      </c>
      <c r="L21" s="26">
        <f>+'[1]PEI ANUAL DISTRIBUIDO'!U21</f>
        <v>2081449.9130861096</v>
      </c>
      <c r="M21" s="27">
        <f>+'[1]PEI ANUAL DISTRIBUIDO'!V21</f>
        <v>300786.90149999998</v>
      </c>
      <c r="N21" s="28">
        <f t="shared" ref="N21:N33" si="8">+L21+M21</f>
        <v>2382236.8145861095</v>
      </c>
      <c r="O21" s="26">
        <f>+'[1]PEI ANUAL DISTRIBUIDO'!AA21</f>
        <v>1387633.2753907398</v>
      </c>
      <c r="P21" s="27">
        <f>+'[1]PEI ANUAL DISTRIBUIDO'!AB21</f>
        <v>200524.60100000002</v>
      </c>
      <c r="Q21" s="28">
        <f t="shared" ref="Q21:Q33" si="9">+O21+P21</f>
        <v>1588157.8763907398</v>
      </c>
      <c r="R21" s="26">
        <f>+'[1]PEI ANUAL DISTRIBUIDO'!AG21</f>
        <v>693816.63769536989</v>
      </c>
      <c r="S21" s="27">
        <f>+'[1]PEI ANUAL DISTRIBUIDO'!AH21</f>
        <v>100262.30050000001</v>
      </c>
      <c r="T21" s="28">
        <f t="shared" ref="T21:T33" si="10">+R21+S21</f>
        <v>794078.9381953699</v>
      </c>
      <c r="U21" s="50">
        <f t="shared" ref="U21:V33" si="11">+C21+F21+I21+L21+O21+R21</f>
        <v>6938166.3769536987</v>
      </c>
      <c r="V21" s="51">
        <f t="shared" si="11"/>
        <v>1002623.005</v>
      </c>
      <c r="W21" s="28">
        <f t="shared" ref="W21:W33" si="12">+U21+V21</f>
        <v>7940789.3819536986</v>
      </c>
    </row>
    <row r="22" spans="2:23" x14ac:dyDescent="0.25">
      <c r="B22" s="52" t="s">
        <v>23</v>
      </c>
      <c r="C22" s="32">
        <f>+'[1]PEI ANUAL DISTRIBUIDO'!C22</f>
        <v>154893.30180231499</v>
      </c>
      <c r="D22" s="33">
        <f>+'[1]PEI ANUAL DISTRIBUIDO'!D22</f>
        <v>0</v>
      </c>
      <c r="E22" s="34">
        <f t="shared" si="5"/>
        <v>154893.30180231499</v>
      </c>
      <c r="F22" s="32">
        <f>+'[1]PEI ANUAL DISTRIBUIDO'!I22</f>
        <v>464679.90540694492</v>
      </c>
      <c r="G22" s="33">
        <f>+'[1]PEI ANUAL DISTRIBUIDO'!J22</f>
        <v>0</v>
      </c>
      <c r="H22" s="34">
        <f t="shared" si="6"/>
        <v>464679.90540694492</v>
      </c>
      <c r="I22" s="32">
        <f>+'[1]PEI ANUAL DISTRIBUIDO'!O22</f>
        <v>619573.20720925997</v>
      </c>
      <c r="J22" s="33">
        <f>+'[1]PEI ANUAL DISTRIBUIDO'!P22</f>
        <v>0</v>
      </c>
      <c r="K22" s="34">
        <f t="shared" si="7"/>
        <v>619573.20720925997</v>
      </c>
      <c r="L22" s="32">
        <f>+'[1]PEI ANUAL DISTRIBUIDO'!U22</f>
        <v>929359.81081388984</v>
      </c>
      <c r="M22" s="33">
        <f>+'[1]PEI ANUAL DISTRIBUIDO'!V22</f>
        <v>0</v>
      </c>
      <c r="N22" s="34">
        <f t="shared" si="8"/>
        <v>929359.81081388984</v>
      </c>
      <c r="O22" s="32">
        <f>+'[1]PEI ANUAL DISTRIBUIDO'!AA22</f>
        <v>619573.20720925997</v>
      </c>
      <c r="P22" s="33">
        <f>+'[1]PEI ANUAL DISTRIBUIDO'!AB22</f>
        <v>0</v>
      </c>
      <c r="Q22" s="34">
        <f t="shared" si="9"/>
        <v>619573.20720925997</v>
      </c>
      <c r="R22" s="32">
        <f>+'[1]PEI ANUAL DISTRIBUIDO'!AG22</f>
        <v>309786.60360462999</v>
      </c>
      <c r="S22" s="33">
        <f>+'[1]PEI ANUAL DISTRIBUIDO'!AH22</f>
        <v>0</v>
      </c>
      <c r="T22" s="34">
        <f t="shared" si="10"/>
        <v>309786.60360462999</v>
      </c>
      <c r="U22" s="32">
        <f t="shared" si="11"/>
        <v>3097866.0360462996</v>
      </c>
      <c r="V22" s="33">
        <f t="shared" si="11"/>
        <v>0</v>
      </c>
      <c r="W22" s="34">
        <f t="shared" si="12"/>
        <v>3097866.0360462996</v>
      </c>
    </row>
    <row r="23" spans="2:23" x14ac:dyDescent="0.25">
      <c r="B23" s="52" t="s">
        <v>24</v>
      </c>
      <c r="C23" s="32">
        <f>+'[1]PEI ANUAL DISTRIBUIDO'!C23</f>
        <v>300000</v>
      </c>
      <c r="D23" s="33">
        <f>+'[1]PEI ANUAL DISTRIBUIDO'!D23</f>
        <v>0</v>
      </c>
      <c r="E23" s="34">
        <f t="shared" si="5"/>
        <v>300000</v>
      </c>
      <c r="F23" s="32">
        <f>+'[1]PEI ANUAL DISTRIBUIDO'!I23</f>
        <v>200000</v>
      </c>
      <c r="G23" s="33">
        <f>+'[1]PEI ANUAL DISTRIBUIDO'!J23</f>
        <v>0</v>
      </c>
      <c r="H23" s="34">
        <f t="shared" si="6"/>
        <v>200000</v>
      </c>
      <c r="I23" s="32">
        <f>+'[1]PEI ANUAL DISTRIBUIDO'!O23</f>
        <v>50000</v>
      </c>
      <c r="J23" s="33">
        <f>+'[1]PEI ANUAL DISTRIBUIDO'!P23</f>
        <v>0</v>
      </c>
      <c r="K23" s="34">
        <f t="shared" si="7"/>
        <v>50000</v>
      </c>
      <c r="L23" s="32">
        <f>+'[1]PEI ANUAL DISTRIBUIDO'!U23</f>
        <v>0</v>
      </c>
      <c r="M23" s="33">
        <f>+'[1]PEI ANUAL DISTRIBUIDO'!V23</f>
        <v>0</v>
      </c>
      <c r="N23" s="34">
        <f t="shared" si="8"/>
        <v>0</v>
      </c>
      <c r="O23" s="32">
        <f>+'[1]PEI ANUAL DISTRIBUIDO'!AA23</f>
        <v>0</v>
      </c>
      <c r="P23" s="33">
        <f>+'[1]PEI ANUAL DISTRIBUIDO'!AB23</f>
        <v>0</v>
      </c>
      <c r="Q23" s="34">
        <f t="shared" si="9"/>
        <v>0</v>
      </c>
      <c r="R23" s="32">
        <f>+'[1]PEI ANUAL DISTRIBUIDO'!AG23</f>
        <v>0</v>
      </c>
      <c r="S23" s="33">
        <f>+'[1]PEI ANUAL DISTRIBUIDO'!AH23</f>
        <v>0</v>
      </c>
      <c r="T23" s="34">
        <f t="shared" si="10"/>
        <v>0</v>
      </c>
      <c r="U23" s="32">
        <f t="shared" si="11"/>
        <v>550000</v>
      </c>
      <c r="V23" s="33">
        <f t="shared" si="11"/>
        <v>0</v>
      </c>
      <c r="W23" s="34">
        <f t="shared" si="12"/>
        <v>550000</v>
      </c>
    </row>
    <row r="24" spans="2:23" x14ac:dyDescent="0.25">
      <c r="B24" s="52" t="s">
        <v>25</v>
      </c>
      <c r="C24" s="32">
        <f>+'[1]PEI ANUAL DISTRIBUIDO'!C24</f>
        <v>225000</v>
      </c>
      <c r="D24" s="33">
        <f>+'[1]PEI ANUAL DISTRIBUIDO'!D24</f>
        <v>0</v>
      </c>
      <c r="E24" s="34">
        <f t="shared" si="5"/>
        <v>225000</v>
      </c>
      <c r="F24" s="32">
        <f>+'[1]PEI ANUAL DISTRIBUIDO'!I24</f>
        <v>300000</v>
      </c>
      <c r="G24" s="33">
        <f>+'[1]PEI ANUAL DISTRIBUIDO'!J24</f>
        <v>0</v>
      </c>
      <c r="H24" s="34">
        <f t="shared" si="6"/>
        <v>300000</v>
      </c>
      <c r="I24" s="32">
        <f>+'[1]PEI ANUAL DISTRIBUIDO'!O24</f>
        <v>300000</v>
      </c>
      <c r="J24" s="33">
        <f>+'[1]PEI ANUAL DISTRIBUIDO'!P24</f>
        <v>0</v>
      </c>
      <c r="K24" s="34">
        <f t="shared" si="7"/>
        <v>300000</v>
      </c>
      <c r="L24" s="32">
        <f>+'[1]PEI ANUAL DISTRIBUIDO'!U24</f>
        <v>300000</v>
      </c>
      <c r="M24" s="33">
        <f>+'[1]PEI ANUAL DISTRIBUIDO'!V24</f>
        <v>0</v>
      </c>
      <c r="N24" s="34">
        <f t="shared" si="8"/>
        <v>300000</v>
      </c>
      <c r="O24" s="32">
        <f>+'[1]PEI ANUAL DISTRIBUIDO'!AA24</f>
        <v>300000</v>
      </c>
      <c r="P24" s="33">
        <f>+'[1]PEI ANUAL DISTRIBUIDO'!AB24</f>
        <v>0</v>
      </c>
      <c r="Q24" s="34">
        <f t="shared" si="9"/>
        <v>300000</v>
      </c>
      <c r="R24" s="32">
        <f>+'[1]PEI ANUAL DISTRIBUIDO'!AG24</f>
        <v>75000</v>
      </c>
      <c r="S24" s="33">
        <f>+'[1]PEI ANUAL DISTRIBUIDO'!AH24</f>
        <v>0</v>
      </c>
      <c r="T24" s="34">
        <f t="shared" si="10"/>
        <v>75000</v>
      </c>
      <c r="U24" s="32">
        <f t="shared" si="11"/>
        <v>1500000</v>
      </c>
      <c r="V24" s="33">
        <f t="shared" si="11"/>
        <v>0</v>
      </c>
      <c r="W24" s="34">
        <f t="shared" si="12"/>
        <v>1500000</v>
      </c>
    </row>
    <row r="25" spans="2:23" x14ac:dyDescent="0.25">
      <c r="B25" s="52" t="s">
        <v>26</v>
      </c>
      <c r="C25" s="32">
        <f>+'[1]PEI ANUAL DISTRIBUIDO'!C25</f>
        <v>150000</v>
      </c>
      <c r="D25" s="33">
        <f>+'[1]PEI ANUAL DISTRIBUIDO'!D25</f>
        <v>0</v>
      </c>
      <c r="E25" s="34">
        <f t="shared" si="5"/>
        <v>150000</v>
      </c>
      <c r="F25" s="32">
        <f>+'[1]PEI ANUAL DISTRIBUIDO'!I25</f>
        <v>300000</v>
      </c>
      <c r="G25" s="33">
        <f>+'[1]PEI ANUAL DISTRIBUIDO'!J25</f>
        <v>0</v>
      </c>
      <c r="H25" s="34">
        <f t="shared" si="6"/>
        <v>300000</v>
      </c>
      <c r="I25" s="32">
        <f>+'[1]PEI ANUAL DISTRIBUIDO'!O25</f>
        <v>375000</v>
      </c>
      <c r="J25" s="33">
        <f>+'[1]PEI ANUAL DISTRIBUIDO'!P25</f>
        <v>0</v>
      </c>
      <c r="K25" s="34">
        <f t="shared" si="7"/>
        <v>375000</v>
      </c>
      <c r="L25" s="32">
        <f>+'[1]PEI ANUAL DISTRIBUIDO'!U25</f>
        <v>300000</v>
      </c>
      <c r="M25" s="33">
        <f>+'[1]PEI ANUAL DISTRIBUIDO'!V25</f>
        <v>0</v>
      </c>
      <c r="N25" s="34">
        <f t="shared" si="8"/>
        <v>300000</v>
      </c>
      <c r="O25" s="32">
        <f>+'[1]PEI ANUAL DISTRIBUIDO'!AA25</f>
        <v>300000</v>
      </c>
      <c r="P25" s="33">
        <f>+'[1]PEI ANUAL DISTRIBUIDO'!AB25</f>
        <v>0</v>
      </c>
      <c r="Q25" s="34">
        <f t="shared" si="9"/>
        <v>300000</v>
      </c>
      <c r="R25" s="32">
        <f>+'[1]PEI ANUAL DISTRIBUIDO'!AG25</f>
        <v>75000</v>
      </c>
      <c r="S25" s="33">
        <f>+'[1]PEI ANUAL DISTRIBUIDO'!AH25</f>
        <v>0</v>
      </c>
      <c r="T25" s="34">
        <f t="shared" si="10"/>
        <v>75000</v>
      </c>
      <c r="U25" s="32">
        <f t="shared" si="11"/>
        <v>1500000</v>
      </c>
      <c r="V25" s="33">
        <f t="shared" si="11"/>
        <v>0</v>
      </c>
      <c r="W25" s="34">
        <f t="shared" si="12"/>
        <v>1500000</v>
      </c>
    </row>
    <row r="26" spans="2:23" ht="23.25" x14ac:dyDescent="0.25">
      <c r="B26" s="52" t="s">
        <v>27</v>
      </c>
      <c r="C26" s="32">
        <f>+'[1]PEI ANUAL DISTRIBUIDO'!C26</f>
        <v>0</v>
      </c>
      <c r="D26" s="33">
        <f>+'[1]PEI ANUAL DISTRIBUIDO'!D26</f>
        <v>0</v>
      </c>
      <c r="E26" s="34">
        <f t="shared" si="5"/>
        <v>0</v>
      </c>
      <c r="F26" s="32">
        <f>+'[1]PEI ANUAL DISTRIBUIDO'!I26</f>
        <v>55486.728239202661</v>
      </c>
      <c r="G26" s="33">
        <f>+'[1]PEI ANUAL DISTRIBUIDO'!J26</f>
        <v>0</v>
      </c>
      <c r="H26" s="34">
        <f t="shared" si="6"/>
        <v>55486.728239202661</v>
      </c>
      <c r="I26" s="32">
        <f>+'[1]PEI ANUAL DISTRIBUIDO'!O26</f>
        <v>73982.304318936876</v>
      </c>
      <c r="J26" s="33">
        <f>+'[1]PEI ANUAL DISTRIBUIDO'!P26</f>
        <v>0</v>
      </c>
      <c r="K26" s="34">
        <f t="shared" si="7"/>
        <v>73982.304318936876</v>
      </c>
      <c r="L26" s="32">
        <f>+'[1]PEI ANUAL DISTRIBUIDO'!U26</f>
        <v>92075.802657807304</v>
      </c>
      <c r="M26" s="33">
        <f>+'[1]PEI ANUAL DISTRIBUIDO'!V26</f>
        <v>0</v>
      </c>
      <c r="N26" s="34">
        <f t="shared" si="8"/>
        <v>92075.802657807304</v>
      </c>
      <c r="O26" s="32">
        <f>+'[1]PEI ANUAL DISTRIBUIDO'!AA26</f>
        <v>90467.491694352153</v>
      </c>
      <c r="P26" s="33">
        <f>+'[1]PEI ANUAL DISTRIBUIDO'!AB26</f>
        <v>0</v>
      </c>
      <c r="Q26" s="34">
        <f t="shared" si="9"/>
        <v>90467.491694352153</v>
      </c>
      <c r="R26" s="32">
        <f>+'[1]PEI ANUAL DISTRIBUIDO'!AG26</f>
        <v>160831.09634551493</v>
      </c>
      <c r="S26" s="33">
        <f>+'[1]PEI ANUAL DISTRIBUIDO'!AH26</f>
        <v>0</v>
      </c>
      <c r="T26" s="34">
        <f t="shared" si="10"/>
        <v>160831.09634551493</v>
      </c>
      <c r="U26" s="32">
        <f t="shared" si="11"/>
        <v>472843.42325581395</v>
      </c>
      <c r="V26" s="33">
        <f t="shared" si="11"/>
        <v>0</v>
      </c>
      <c r="W26" s="34">
        <f t="shared" si="12"/>
        <v>472843.42325581395</v>
      </c>
    </row>
    <row r="27" spans="2:23" x14ac:dyDescent="0.25">
      <c r="B27" s="52" t="s">
        <v>28</v>
      </c>
      <c r="C27" s="32">
        <f>+'[1]PEI ANUAL DISTRIBUIDO'!C27</f>
        <v>0</v>
      </c>
      <c r="D27" s="33">
        <f>+'[1]PEI ANUAL DISTRIBUIDO'!D27</f>
        <v>0</v>
      </c>
      <c r="E27" s="34">
        <f t="shared" si="5"/>
        <v>0</v>
      </c>
      <c r="F27" s="32">
        <f>+'[1]PEI ANUAL DISTRIBUIDO'!I27</f>
        <v>28145.441860465118</v>
      </c>
      <c r="G27" s="33">
        <f>+'[1]PEI ANUAL DISTRIBUIDO'!J27</f>
        <v>0</v>
      </c>
      <c r="H27" s="34">
        <f t="shared" si="6"/>
        <v>28145.441860465118</v>
      </c>
      <c r="I27" s="32">
        <f>+'[1]PEI ANUAL DISTRIBUIDO'!O27</f>
        <v>51465.950830564783</v>
      </c>
      <c r="J27" s="33">
        <f>+'[1]PEI ANUAL DISTRIBUIDO'!P27</f>
        <v>0</v>
      </c>
      <c r="K27" s="34">
        <f t="shared" si="7"/>
        <v>51465.950830564783</v>
      </c>
      <c r="L27" s="32">
        <f>+'[1]PEI ANUAL DISTRIBUIDO'!U27</f>
        <v>26135.053156146179</v>
      </c>
      <c r="M27" s="33">
        <f>+'[1]PEI ANUAL DISTRIBUIDO'!V27</f>
        <v>0</v>
      </c>
      <c r="N27" s="34">
        <f t="shared" si="8"/>
        <v>26135.053156146179</v>
      </c>
      <c r="O27" s="32">
        <f>+'[1]PEI ANUAL DISTRIBUIDO'!AA27</f>
        <v>26537.130897009967</v>
      </c>
      <c r="P27" s="33">
        <f>+'[1]PEI ANUAL DISTRIBUIDO'!AB27</f>
        <v>0</v>
      </c>
      <c r="Q27" s="34">
        <f t="shared" si="9"/>
        <v>26537.130897009967</v>
      </c>
      <c r="R27" s="32">
        <f>+'[1]PEI ANUAL DISTRIBUIDO'!AG27</f>
        <v>0</v>
      </c>
      <c r="S27" s="33">
        <f>+'[1]PEI ANUAL DISTRIBUIDO'!AH27</f>
        <v>0</v>
      </c>
      <c r="T27" s="34">
        <f t="shared" si="10"/>
        <v>0</v>
      </c>
      <c r="U27" s="32">
        <f t="shared" si="11"/>
        <v>132283.57674418605</v>
      </c>
      <c r="V27" s="33">
        <f t="shared" si="11"/>
        <v>0</v>
      </c>
      <c r="W27" s="34">
        <f t="shared" si="12"/>
        <v>132283.57674418605</v>
      </c>
    </row>
    <row r="28" spans="2:23" x14ac:dyDescent="0.25">
      <c r="B28" s="52" t="s">
        <v>29</v>
      </c>
      <c r="C28" s="32">
        <f>+'[1]PEI ANUAL DISTRIBUIDO'!C28</f>
        <v>0</v>
      </c>
      <c r="D28" s="33">
        <f>+'[1]PEI ANUAL DISTRIBUIDO'!D28</f>
        <v>0</v>
      </c>
      <c r="E28" s="34">
        <f t="shared" si="5"/>
        <v>0</v>
      </c>
      <c r="F28" s="32">
        <f>+'[1]PEI ANUAL DISTRIBUIDO'!I28</f>
        <v>15000</v>
      </c>
      <c r="G28" s="33">
        <f>+'[1]PEI ANUAL DISTRIBUIDO'!J28</f>
        <v>0</v>
      </c>
      <c r="H28" s="34">
        <f t="shared" si="6"/>
        <v>15000</v>
      </c>
      <c r="I28" s="32">
        <f>+'[1]PEI ANUAL DISTRIBUIDO'!O28</f>
        <v>20000</v>
      </c>
      <c r="J28" s="33">
        <f>+'[1]PEI ANUAL DISTRIBUIDO'!P28</f>
        <v>0</v>
      </c>
      <c r="K28" s="34">
        <f t="shared" si="7"/>
        <v>20000</v>
      </c>
      <c r="L28" s="32">
        <f>+'[1]PEI ANUAL DISTRIBUIDO'!U28</f>
        <v>20000</v>
      </c>
      <c r="M28" s="33">
        <f>+'[1]PEI ANUAL DISTRIBUIDO'!V28</f>
        <v>0</v>
      </c>
      <c r="N28" s="34">
        <f t="shared" si="8"/>
        <v>20000</v>
      </c>
      <c r="O28" s="32">
        <f>+'[1]PEI ANUAL DISTRIBUIDO'!AA28</f>
        <v>20000</v>
      </c>
      <c r="P28" s="33">
        <f>+'[1]PEI ANUAL DISTRIBUIDO'!AB28</f>
        <v>0</v>
      </c>
      <c r="Q28" s="34">
        <f t="shared" si="9"/>
        <v>20000</v>
      </c>
      <c r="R28" s="32">
        <f>+'[1]PEI ANUAL DISTRIBUIDO'!AG28</f>
        <v>25000</v>
      </c>
      <c r="S28" s="33">
        <f>+'[1]PEI ANUAL DISTRIBUIDO'!AH28</f>
        <v>0</v>
      </c>
      <c r="T28" s="34">
        <f t="shared" si="10"/>
        <v>25000</v>
      </c>
      <c r="U28" s="32">
        <f t="shared" si="11"/>
        <v>100000</v>
      </c>
      <c r="V28" s="33">
        <f t="shared" si="11"/>
        <v>0</v>
      </c>
      <c r="W28" s="34">
        <f t="shared" si="12"/>
        <v>100000</v>
      </c>
    </row>
    <row r="29" spans="2:23" x14ac:dyDescent="0.25">
      <c r="B29" s="52" t="s">
        <v>30</v>
      </c>
      <c r="C29" s="32">
        <f>+'[1]PEI ANUAL DISTRIBUIDO'!C29</f>
        <v>20000</v>
      </c>
      <c r="D29" s="33">
        <f>+'[1]PEI ANUAL DISTRIBUIDO'!D29</f>
        <v>0</v>
      </c>
      <c r="E29" s="34">
        <f t="shared" si="5"/>
        <v>20000</v>
      </c>
      <c r="F29" s="32">
        <f>+'[1]PEI ANUAL DISTRIBUIDO'!I29</f>
        <v>25000</v>
      </c>
      <c r="G29" s="33">
        <f>+'[1]PEI ANUAL DISTRIBUIDO'!J29</f>
        <v>0</v>
      </c>
      <c r="H29" s="34">
        <f t="shared" si="6"/>
        <v>25000</v>
      </c>
      <c r="I29" s="32">
        <f>+'[1]PEI ANUAL DISTRIBUIDO'!O29</f>
        <v>25000</v>
      </c>
      <c r="J29" s="33">
        <f>+'[1]PEI ANUAL DISTRIBUIDO'!P29</f>
        <v>0</v>
      </c>
      <c r="K29" s="34">
        <f t="shared" si="7"/>
        <v>25000</v>
      </c>
      <c r="L29" s="32">
        <f>+'[1]PEI ANUAL DISTRIBUIDO'!U29</f>
        <v>10000</v>
      </c>
      <c r="M29" s="33">
        <f>+'[1]PEI ANUAL DISTRIBUIDO'!V29</f>
        <v>0</v>
      </c>
      <c r="N29" s="34">
        <f t="shared" si="8"/>
        <v>10000</v>
      </c>
      <c r="O29" s="32">
        <f>+'[1]PEI ANUAL DISTRIBUIDO'!AA29</f>
        <v>10000</v>
      </c>
      <c r="P29" s="33">
        <f>+'[1]PEI ANUAL DISTRIBUIDO'!AB29</f>
        <v>0</v>
      </c>
      <c r="Q29" s="34">
        <f t="shared" si="9"/>
        <v>10000</v>
      </c>
      <c r="R29" s="32">
        <f>+'[1]PEI ANUAL DISTRIBUIDO'!AG29</f>
        <v>5000</v>
      </c>
      <c r="S29" s="33">
        <f>+'[1]PEI ANUAL DISTRIBUIDO'!AH29</f>
        <v>0</v>
      </c>
      <c r="T29" s="34">
        <f t="shared" si="10"/>
        <v>5000</v>
      </c>
      <c r="U29" s="32">
        <f t="shared" si="11"/>
        <v>95000</v>
      </c>
      <c r="V29" s="33">
        <f t="shared" si="11"/>
        <v>0</v>
      </c>
      <c r="W29" s="34">
        <f t="shared" si="12"/>
        <v>95000</v>
      </c>
    </row>
    <row r="30" spans="2:23" x14ac:dyDescent="0.25">
      <c r="B30" s="52" t="s">
        <v>31</v>
      </c>
      <c r="C30" s="32">
        <f>+'[1]PEI ANUAL DISTRIBUIDO'!C30</f>
        <v>50000</v>
      </c>
      <c r="D30" s="33">
        <f>+'[1]PEI ANUAL DISTRIBUIDO'!D30</f>
        <v>0</v>
      </c>
      <c r="E30" s="34">
        <f t="shared" si="5"/>
        <v>50000</v>
      </c>
      <c r="F30" s="32">
        <f>+'[1]PEI ANUAL DISTRIBUIDO'!I30</f>
        <v>40000</v>
      </c>
      <c r="G30" s="33">
        <f>+'[1]PEI ANUAL DISTRIBUIDO'!J30</f>
        <v>0</v>
      </c>
      <c r="H30" s="34">
        <f t="shared" si="6"/>
        <v>40000</v>
      </c>
      <c r="I30" s="32">
        <f>+'[1]PEI ANUAL DISTRIBUIDO'!O30</f>
        <v>10000</v>
      </c>
      <c r="J30" s="33">
        <f>+'[1]PEI ANUAL DISTRIBUIDO'!P30</f>
        <v>0</v>
      </c>
      <c r="K30" s="34">
        <f t="shared" si="7"/>
        <v>10000</v>
      </c>
      <c r="L30" s="32">
        <f>+'[1]PEI ANUAL DISTRIBUIDO'!U30</f>
        <v>0</v>
      </c>
      <c r="M30" s="33">
        <f>+'[1]PEI ANUAL DISTRIBUIDO'!V30</f>
        <v>0</v>
      </c>
      <c r="N30" s="34">
        <f t="shared" si="8"/>
        <v>0</v>
      </c>
      <c r="O30" s="32">
        <f>+'[1]PEI ANUAL DISTRIBUIDO'!AA30</f>
        <v>0</v>
      </c>
      <c r="P30" s="33">
        <f>+'[1]PEI ANUAL DISTRIBUIDO'!AB30</f>
        <v>0</v>
      </c>
      <c r="Q30" s="34">
        <f t="shared" si="9"/>
        <v>0</v>
      </c>
      <c r="R30" s="32">
        <f>+'[1]PEI ANUAL DISTRIBUIDO'!AG30</f>
        <v>0</v>
      </c>
      <c r="S30" s="33">
        <f>+'[1]PEI ANUAL DISTRIBUIDO'!AH30</f>
        <v>0</v>
      </c>
      <c r="T30" s="34">
        <f t="shared" si="10"/>
        <v>0</v>
      </c>
      <c r="U30" s="32">
        <f t="shared" si="11"/>
        <v>100000</v>
      </c>
      <c r="V30" s="33">
        <f t="shared" si="11"/>
        <v>0</v>
      </c>
      <c r="W30" s="34">
        <f t="shared" si="12"/>
        <v>100000</v>
      </c>
    </row>
    <row r="31" spans="2:23" x14ac:dyDescent="0.25">
      <c r="B31" s="52" t="s">
        <v>32</v>
      </c>
      <c r="C31" s="32">
        <f>+'[1]PEI ANUAL DISTRIBUIDO'!C31</f>
        <v>20000</v>
      </c>
      <c r="D31" s="33">
        <f>+'[1]PEI ANUAL DISTRIBUIDO'!D31</f>
        <v>0</v>
      </c>
      <c r="E31" s="34">
        <f t="shared" si="5"/>
        <v>20000</v>
      </c>
      <c r="F31" s="32">
        <f>+'[1]PEI ANUAL DISTRIBUIDO'!I31</f>
        <v>20000</v>
      </c>
      <c r="G31" s="33">
        <f>+'[1]PEI ANUAL DISTRIBUIDO'!J31</f>
        <v>0</v>
      </c>
      <c r="H31" s="34">
        <f t="shared" si="6"/>
        <v>20000</v>
      </c>
      <c r="I31" s="32">
        <f>+'[1]PEI ANUAL DISTRIBUIDO'!O31</f>
        <v>20000</v>
      </c>
      <c r="J31" s="33">
        <f>+'[1]PEI ANUAL DISTRIBUIDO'!P31</f>
        <v>0</v>
      </c>
      <c r="K31" s="34">
        <f t="shared" si="7"/>
        <v>20000</v>
      </c>
      <c r="L31" s="32">
        <f>+'[1]PEI ANUAL DISTRIBUIDO'!U31</f>
        <v>20000</v>
      </c>
      <c r="M31" s="33">
        <f>+'[1]PEI ANUAL DISTRIBUIDO'!V31</f>
        <v>0</v>
      </c>
      <c r="N31" s="34">
        <f t="shared" si="8"/>
        <v>20000</v>
      </c>
      <c r="O31" s="32">
        <f>+'[1]PEI ANUAL DISTRIBUIDO'!AA31</f>
        <v>20000</v>
      </c>
      <c r="P31" s="33">
        <f>+'[1]PEI ANUAL DISTRIBUIDO'!AB31</f>
        <v>0</v>
      </c>
      <c r="Q31" s="34">
        <f t="shared" si="9"/>
        <v>20000</v>
      </c>
      <c r="R31" s="32">
        <f>+'[1]PEI ANUAL DISTRIBUIDO'!AG31</f>
        <v>20000</v>
      </c>
      <c r="S31" s="33">
        <f>+'[1]PEI ANUAL DISTRIBUIDO'!AH31</f>
        <v>0</v>
      </c>
      <c r="T31" s="34">
        <f t="shared" si="10"/>
        <v>20000</v>
      </c>
      <c r="U31" s="32">
        <f t="shared" si="11"/>
        <v>120000</v>
      </c>
      <c r="V31" s="33">
        <f t="shared" si="11"/>
        <v>0</v>
      </c>
      <c r="W31" s="34">
        <f t="shared" si="12"/>
        <v>120000</v>
      </c>
    </row>
    <row r="32" spans="2:23" x14ac:dyDescent="0.25">
      <c r="B32" s="52" t="s">
        <v>33</v>
      </c>
      <c r="C32" s="32">
        <f>+'[1]PEI ANUAL DISTRIBUIDO'!C32</f>
        <v>347294</v>
      </c>
      <c r="D32" s="33">
        <f>+'[1]PEI ANUAL DISTRIBUIDO'!D32</f>
        <v>0</v>
      </c>
      <c r="E32" s="34">
        <f t="shared" si="5"/>
        <v>347294</v>
      </c>
      <c r="F32" s="32">
        <f>+'[1]PEI ANUAL DISTRIBUIDO'!I32</f>
        <v>223477</v>
      </c>
      <c r="G32" s="33">
        <f>+'[1]PEI ANUAL DISTRIBUIDO'!J32</f>
        <v>0</v>
      </c>
      <c r="H32" s="34">
        <f t="shared" si="6"/>
        <v>223477</v>
      </c>
      <c r="I32" s="32">
        <f>+'[1]PEI ANUAL DISTRIBUIDO'!O32</f>
        <v>262716</v>
      </c>
      <c r="J32" s="33">
        <f>+'[1]PEI ANUAL DISTRIBUIDO'!P32</f>
        <v>0</v>
      </c>
      <c r="K32" s="34">
        <f t="shared" si="7"/>
        <v>262716</v>
      </c>
      <c r="L32" s="32">
        <f>+'[1]PEI ANUAL DISTRIBUIDO'!U32</f>
        <v>231155</v>
      </c>
      <c r="M32" s="33">
        <f>+'[1]PEI ANUAL DISTRIBUIDO'!V32</f>
        <v>0</v>
      </c>
      <c r="N32" s="34">
        <f t="shared" si="8"/>
        <v>231155</v>
      </c>
      <c r="O32" s="32">
        <f>+'[1]PEI ANUAL DISTRIBUIDO'!AA32</f>
        <v>38000</v>
      </c>
      <c r="P32" s="33">
        <f>+'[1]PEI ANUAL DISTRIBUIDO'!AB32</f>
        <v>0</v>
      </c>
      <c r="Q32" s="34">
        <f t="shared" si="9"/>
        <v>38000</v>
      </c>
      <c r="R32" s="32">
        <f>+'[1]PEI ANUAL DISTRIBUIDO'!AG32</f>
        <v>8000</v>
      </c>
      <c r="S32" s="33">
        <f>+'[1]PEI ANUAL DISTRIBUIDO'!AH32</f>
        <v>0</v>
      </c>
      <c r="T32" s="34">
        <f t="shared" si="10"/>
        <v>8000</v>
      </c>
      <c r="U32" s="32">
        <f t="shared" si="11"/>
        <v>1110642</v>
      </c>
      <c r="V32" s="33">
        <f t="shared" si="11"/>
        <v>0</v>
      </c>
      <c r="W32" s="34">
        <f t="shared" si="12"/>
        <v>1110642</v>
      </c>
    </row>
    <row r="33" spans="2:23" x14ac:dyDescent="0.25">
      <c r="B33" s="49" t="s">
        <v>34</v>
      </c>
      <c r="C33" s="26">
        <f>+'[1]PEI ANUAL DISTRIBUIDO'!C33</f>
        <v>0</v>
      </c>
      <c r="D33" s="27">
        <f>+'[1]PEI ANUAL DISTRIBUIDO'!D33</f>
        <v>0</v>
      </c>
      <c r="E33" s="28">
        <f t="shared" si="5"/>
        <v>0</v>
      </c>
      <c r="F33" s="26">
        <f>+'[1]PEI ANUAL DISTRIBUIDO'!I33</f>
        <v>602126.12612612615</v>
      </c>
      <c r="G33" s="27">
        <f>+'[1]PEI ANUAL DISTRIBUIDO'!J33</f>
        <v>0</v>
      </c>
      <c r="H33" s="28">
        <f t="shared" si="6"/>
        <v>602126.12612612615</v>
      </c>
      <c r="I33" s="26">
        <f>+'[1]PEI ANUAL DISTRIBUIDO'!O33</f>
        <v>505785.94594594598</v>
      </c>
      <c r="J33" s="27">
        <f>+'[1]PEI ANUAL DISTRIBUIDO'!P33</f>
        <v>0</v>
      </c>
      <c r="K33" s="28">
        <f t="shared" si="7"/>
        <v>505785.94594594598</v>
      </c>
      <c r="L33" s="26">
        <f>+'[1]PEI ANUAL DISTRIBUIDO'!U33</f>
        <v>168595.3153153153</v>
      </c>
      <c r="M33" s="27">
        <f>+'[1]PEI ANUAL DISTRIBUIDO'!V33</f>
        <v>0</v>
      </c>
      <c r="N33" s="28">
        <f t="shared" si="8"/>
        <v>168595.3153153153</v>
      </c>
      <c r="O33" s="26">
        <f>+'[1]PEI ANUAL DISTRIBUIDO'!AA33</f>
        <v>60212.612612612611</v>
      </c>
      <c r="P33" s="27">
        <f>+'[1]PEI ANUAL DISTRIBUIDO'!AB33</f>
        <v>0</v>
      </c>
      <c r="Q33" s="28">
        <f t="shared" si="9"/>
        <v>60212.612612612611</v>
      </c>
      <c r="R33" s="26">
        <f>+'[1]PEI ANUAL DISTRIBUIDO'!AG33</f>
        <v>0</v>
      </c>
      <c r="S33" s="27">
        <f>+'[1]PEI ANUAL DISTRIBUIDO'!AH33</f>
        <v>0</v>
      </c>
      <c r="T33" s="28">
        <f t="shared" si="10"/>
        <v>0</v>
      </c>
      <c r="U33" s="53">
        <f t="shared" si="11"/>
        <v>1336720</v>
      </c>
      <c r="V33" s="54">
        <f t="shared" si="11"/>
        <v>0</v>
      </c>
      <c r="W33" s="28">
        <f t="shared" si="12"/>
        <v>1336720</v>
      </c>
    </row>
    <row r="34" spans="2:23" x14ac:dyDescent="0.25">
      <c r="B34" s="55" t="s">
        <v>56</v>
      </c>
      <c r="C34" s="56">
        <f>SUM(C35:C36)</f>
        <v>55000</v>
      </c>
      <c r="D34" s="57">
        <f>SUM(D35:D36)</f>
        <v>0</v>
      </c>
      <c r="E34" s="58">
        <f>SUM(E35:E36)</f>
        <v>55000</v>
      </c>
      <c r="F34" s="56">
        <f t="shared" ref="F34:W34" si="13">SUM(F35:F36)</f>
        <v>206000</v>
      </c>
      <c r="G34" s="57">
        <f t="shared" si="13"/>
        <v>0</v>
      </c>
      <c r="H34" s="58">
        <f t="shared" si="13"/>
        <v>206000</v>
      </c>
      <c r="I34" s="56">
        <f t="shared" si="13"/>
        <v>203000</v>
      </c>
      <c r="J34" s="57">
        <f t="shared" si="13"/>
        <v>0</v>
      </c>
      <c r="K34" s="58">
        <f t="shared" si="13"/>
        <v>203000</v>
      </c>
      <c r="L34" s="56">
        <f t="shared" si="13"/>
        <v>228000</v>
      </c>
      <c r="M34" s="57">
        <f t="shared" si="13"/>
        <v>0</v>
      </c>
      <c r="N34" s="58">
        <f t="shared" si="13"/>
        <v>228000</v>
      </c>
      <c r="O34" s="56">
        <f t="shared" si="13"/>
        <v>178000</v>
      </c>
      <c r="P34" s="57">
        <f t="shared" si="13"/>
        <v>0</v>
      </c>
      <c r="Q34" s="58">
        <f t="shared" si="13"/>
        <v>178000</v>
      </c>
      <c r="R34" s="56">
        <f t="shared" si="13"/>
        <v>178000</v>
      </c>
      <c r="S34" s="57">
        <f t="shared" si="13"/>
        <v>0</v>
      </c>
      <c r="T34" s="58">
        <f t="shared" si="13"/>
        <v>178000</v>
      </c>
      <c r="U34" s="56">
        <f t="shared" si="13"/>
        <v>1048000</v>
      </c>
      <c r="V34" s="57">
        <f t="shared" si="13"/>
        <v>0</v>
      </c>
      <c r="W34" s="58">
        <f t="shared" si="13"/>
        <v>1048000</v>
      </c>
    </row>
    <row r="35" spans="2:23" x14ac:dyDescent="0.25">
      <c r="B35" s="59" t="s">
        <v>35</v>
      </c>
      <c r="C35" s="26">
        <f>+'[1]PEI ANUAL DISTRIBUIDO'!C35</f>
        <v>0</v>
      </c>
      <c r="D35" s="27">
        <f>+'[1]PEI ANUAL DISTRIBUIDO'!D35</f>
        <v>0</v>
      </c>
      <c r="E35" s="28">
        <f>+C35+D35</f>
        <v>0</v>
      </c>
      <c r="F35" s="26">
        <f>+'[1]PEI ANUAL DISTRIBUIDO'!I35</f>
        <v>178000</v>
      </c>
      <c r="G35" s="27">
        <f>+'[1]PEI ANUAL DISTRIBUIDO'!J35</f>
        <v>0</v>
      </c>
      <c r="H35" s="28">
        <f>+F35+G35</f>
        <v>178000</v>
      </c>
      <c r="I35" s="26">
        <f>+'[1]PEI ANUAL DISTRIBUIDO'!O35</f>
        <v>178000</v>
      </c>
      <c r="J35" s="27">
        <f>+'[1]PEI ANUAL DISTRIBUIDO'!P35</f>
        <v>0</v>
      </c>
      <c r="K35" s="28">
        <f>+I35+J35</f>
        <v>178000</v>
      </c>
      <c r="L35" s="26">
        <f>+'[1]PEI ANUAL DISTRIBUIDO'!U35</f>
        <v>178000</v>
      </c>
      <c r="M35" s="27">
        <f>+'[1]PEI ANUAL DISTRIBUIDO'!V35</f>
        <v>0</v>
      </c>
      <c r="N35" s="28">
        <f>+L35+M35</f>
        <v>178000</v>
      </c>
      <c r="O35" s="26">
        <f>+'[1]PEI ANUAL DISTRIBUIDO'!AA35</f>
        <v>178000</v>
      </c>
      <c r="P35" s="27">
        <f>+'[1]PEI ANUAL DISTRIBUIDO'!AB35</f>
        <v>0</v>
      </c>
      <c r="Q35" s="28">
        <f>+O35+P35</f>
        <v>178000</v>
      </c>
      <c r="R35" s="26">
        <f>+'[1]PEI ANUAL DISTRIBUIDO'!AG35</f>
        <v>178000</v>
      </c>
      <c r="S35" s="27">
        <f>+'[1]PEI ANUAL DISTRIBUIDO'!AH35</f>
        <v>0</v>
      </c>
      <c r="T35" s="28">
        <f>+R35+S35</f>
        <v>178000</v>
      </c>
      <c r="U35" s="50">
        <f>+C35+F35+I35+L35+O35+R35</f>
        <v>890000</v>
      </c>
      <c r="V35" s="51">
        <f>+D35+G35+J35+M35+P35+S35</f>
        <v>0</v>
      </c>
      <c r="W35" s="28">
        <f>+U35+V35</f>
        <v>890000</v>
      </c>
    </row>
    <row r="36" spans="2:23" ht="15.75" thickBot="1" x14ac:dyDescent="0.3">
      <c r="B36" s="60" t="s">
        <v>36</v>
      </c>
      <c r="C36" s="61">
        <f>+'[1]PEI ANUAL DISTRIBUIDO'!C36</f>
        <v>55000</v>
      </c>
      <c r="D36" s="62">
        <f>+'[1]PEI ANUAL DISTRIBUIDO'!D36</f>
        <v>0</v>
      </c>
      <c r="E36" s="63">
        <f>+C36+D36</f>
        <v>55000</v>
      </c>
      <c r="F36" s="61">
        <f>+'[1]PEI ANUAL DISTRIBUIDO'!I36</f>
        <v>28000</v>
      </c>
      <c r="G36" s="62">
        <f>+'[1]PEI ANUAL DISTRIBUIDO'!J36</f>
        <v>0</v>
      </c>
      <c r="H36" s="63">
        <f>+F36+G36</f>
        <v>28000</v>
      </c>
      <c r="I36" s="61">
        <f>+'[1]PEI ANUAL DISTRIBUIDO'!O36</f>
        <v>25000</v>
      </c>
      <c r="J36" s="62">
        <f>+'[1]PEI ANUAL DISTRIBUIDO'!P36</f>
        <v>0</v>
      </c>
      <c r="K36" s="63">
        <f>+I36+J36</f>
        <v>25000</v>
      </c>
      <c r="L36" s="61">
        <f>+'[1]PEI ANUAL DISTRIBUIDO'!U36</f>
        <v>50000</v>
      </c>
      <c r="M36" s="62">
        <f>+'[1]PEI ANUAL DISTRIBUIDO'!V36</f>
        <v>0</v>
      </c>
      <c r="N36" s="63">
        <f>+L36+M36</f>
        <v>50000</v>
      </c>
      <c r="O36" s="61">
        <f>+'[1]PEI ANUAL DISTRIBUIDO'!AA36</f>
        <v>0</v>
      </c>
      <c r="P36" s="62">
        <f>+'[1]PEI ANUAL DISTRIBUIDO'!AB36</f>
        <v>0</v>
      </c>
      <c r="Q36" s="63">
        <f>+O36+P36</f>
        <v>0</v>
      </c>
      <c r="R36" s="61">
        <f>+'[1]PEI ANUAL DISTRIBUIDO'!AG36</f>
        <v>0</v>
      </c>
      <c r="S36" s="62">
        <f>+'[1]PEI ANUAL DISTRIBUIDO'!AH36</f>
        <v>0</v>
      </c>
      <c r="T36" s="63">
        <f>+R36+S36</f>
        <v>0</v>
      </c>
      <c r="U36" s="61">
        <f>+C36+F36+I36+L36+O36+R36</f>
        <v>158000</v>
      </c>
      <c r="V36" s="62">
        <f>+D36+G36+J36+M36+P36+S36</f>
        <v>0</v>
      </c>
      <c r="W36" s="63">
        <f>+U36+V36</f>
        <v>158000</v>
      </c>
    </row>
    <row r="37" spans="2:23" ht="15.75" thickBot="1" x14ac:dyDescent="0.3">
      <c r="B37" s="64" t="s">
        <v>37</v>
      </c>
      <c r="C37" s="65">
        <f>SUM(C38:C46)</f>
        <v>1182400</v>
      </c>
      <c r="D37" s="66">
        <f>SUM(D38:D46)</f>
        <v>134359.65416666667</v>
      </c>
      <c r="E37" s="67">
        <f>SUM(E38:E46)</f>
        <v>1316759.6541666668</v>
      </c>
      <c r="F37" s="65">
        <f t="shared" ref="F37:W37" si="14">SUM(F38:F46)</f>
        <v>382400</v>
      </c>
      <c r="G37" s="66">
        <f t="shared" si="14"/>
        <v>134359.65416666667</v>
      </c>
      <c r="H37" s="67">
        <f t="shared" si="14"/>
        <v>516759.65416666667</v>
      </c>
      <c r="I37" s="65">
        <f t="shared" si="14"/>
        <v>181400</v>
      </c>
      <c r="J37" s="66">
        <f t="shared" si="14"/>
        <v>134359.65416666667</v>
      </c>
      <c r="K37" s="67">
        <f t="shared" si="14"/>
        <v>315759.65416666667</v>
      </c>
      <c r="L37" s="65">
        <f t="shared" si="14"/>
        <v>106400</v>
      </c>
      <c r="M37" s="66">
        <f t="shared" si="14"/>
        <v>134359.65416666667</v>
      </c>
      <c r="N37" s="67">
        <f t="shared" si="14"/>
        <v>240759.65416666665</v>
      </c>
      <c r="O37" s="65">
        <f t="shared" si="14"/>
        <v>106400</v>
      </c>
      <c r="P37" s="66">
        <f t="shared" si="14"/>
        <v>40821.166666666672</v>
      </c>
      <c r="Q37" s="67">
        <f t="shared" si="14"/>
        <v>147221.16666666666</v>
      </c>
      <c r="R37" s="65">
        <f t="shared" si="14"/>
        <v>106400</v>
      </c>
      <c r="S37" s="66">
        <f t="shared" si="14"/>
        <v>40821.166666666672</v>
      </c>
      <c r="T37" s="67">
        <f t="shared" si="14"/>
        <v>147221.16666666666</v>
      </c>
      <c r="U37" s="65">
        <f t="shared" si="14"/>
        <v>2065400</v>
      </c>
      <c r="V37" s="66">
        <f t="shared" si="14"/>
        <v>619080.95000000007</v>
      </c>
      <c r="W37" s="67">
        <f t="shared" si="14"/>
        <v>2684480.95</v>
      </c>
    </row>
    <row r="38" spans="2:23" x14ac:dyDescent="0.25">
      <c r="B38" s="59" t="s">
        <v>38</v>
      </c>
      <c r="C38" s="26">
        <f>+'[1]PEI ANUAL DISTRIBUIDO'!C38</f>
        <v>255000</v>
      </c>
      <c r="D38" s="27">
        <f>+'[1]PEI ANUAL DISTRIBUIDO'!D38</f>
        <v>0</v>
      </c>
      <c r="E38" s="28">
        <f t="shared" ref="E38:E46" si="15">+C38+D38</f>
        <v>255000</v>
      </c>
      <c r="F38" s="26">
        <f>+'[1]PEI ANUAL DISTRIBUIDO'!I38</f>
        <v>105000</v>
      </c>
      <c r="G38" s="27">
        <f>+'[1]PEI ANUAL DISTRIBUIDO'!J38</f>
        <v>0</v>
      </c>
      <c r="H38" s="28">
        <f t="shared" ref="H38:H46" si="16">+F38+G38</f>
        <v>105000</v>
      </c>
      <c r="I38" s="26">
        <f>+'[1]PEI ANUAL DISTRIBUIDO'!O38</f>
        <v>50000</v>
      </c>
      <c r="J38" s="27">
        <f>+'[1]PEI ANUAL DISTRIBUIDO'!P38</f>
        <v>0</v>
      </c>
      <c r="K38" s="28">
        <f t="shared" ref="K38:K46" si="17">+I38+J38</f>
        <v>50000</v>
      </c>
      <c r="L38" s="26">
        <f>+'[1]PEI ANUAL DISTRIBUIDO'!U38</f>
        <v>0</v>
      </c>
      <c r="M38" s="27">
        <f>+'[1]PEI ANUAL DISTRIBUIDO'!V38</f>
        <v>0</v>
      </c>
      <c r="N38" s="28">
        <f t="shared" ref="N38:N46" si="18">+L38+M38</f>
        <v>0</v>
      </c>
      <c r="O38" s="26">
        <f>+'[1]PEI ANUAL DISTRIBUIDO'!AA38</f>
        <v>0</v>
      </c>
      <c r="P38" s="27">
        <f>+'[1]PEI ANUAL DISTRIBUIDO'!AB38</f>
        <v>0</v>
      </c>
      <c r="Q38" s="28">
        <f t="shared" ref="Q38:Q46" si="19">+O38+P38</f>
        <v>0</v>
      </c>
      <c r="R38" s="26">
        <f>+'[1]PEI ANUAL DISTRIBUIDO'!AG38</f>
        <v>0</v>
      </c>
      <c r="S38" s="27">
        <f>+'[1]PEI ANUAL DISTRIBUIDO'!AH38</f>
        <v>0</v>
      </c>
      <c r="T38" s="28">
        <f t="shared" ref="T38:T46" si="20">+R38+S38</f>
        <v>0</v>
      </c>
      <c r="U38" s="50">
        <f t="shared" ref="U38:V46" si="21">+C38+F38+I38+L38+O38+R38</f>
        <v>410000</v>
      </c>
      <c r="V38" s="51">
        <f t="shared" si="21"/>
        <v>0</v>
      </c>
      <c r="W38" s="28">
        <f t="shared" ref="W38:W46" si="22">+U38+V38</f>
        <v>410000</v>
      </c>
    </row>
    <row r="39" spans="2:23" x14ac:dyDescent="0.25">
      <c r="B39" s="68" t="s">
        <v>39</v>
      </c>
      <c r="C39" s="32">
        <f>+'[1]PEI ANUAL DISTRIBUIDO'!C39</f>
        <v>30000</v>
      </c>
      <c r="D39" s="33">
        <f>+'[1]PEI ANUAL DISTRIBUIDO'!D39</f>
        <v>0</v>
      </c>
      <c r="E39" s="34">
        <f t="shared" si="15"/>
        <v>30000</v>
      </c>
      <c r="F39" s="32">
        <f>+'[1]PEI ANUAL DISTRIBUIDO'!I39</f>
        <v>0</v>
      </c>
      <c r="G39" s="33">
        <f>+'[1]PEI ANUAL DISTRIBUIDO'!J39</f>
        <v>0</v>
      </c>
      <c r="H39" s="34">
        <f t="shared" si="16"/>
        <v>0</v>
      </c>
      <c r="I39" s="32">
        <f>+'[1]PEI ANUAL DISTRIBUIDO'!O39</f>
        <v>0</v>
      </c>
      <c r="J39" s="33">
        <f>+'[1]PEI ANUAL DISTRIBUIDO'!P39</f>
        <v>0</v>
      </c>
      <c r="K39" s="34">
        <f t="shared" si="17"/>
        <v>0</v>
      </c>
      <c r="L39" s="32">
        <f>+'[1]PEI ANUAL DISTRIBUIDO'!U39</f>
        <v>0</v>
      </c>
      <c r="M39" s="33">
        <f>+'[1]PEI ANUAL DISTRIBUIDO'!V39</f>
        <v>0</v>
      </c>
      <c r="N39" s="34">
        <f t="shared" si="18"/>
        <v>0</v>
      </c>
      <c r="O39" s="32">
        <f>+'[1]PEI ANUAL DISTRIBUIDO'!AA39</f>
        <v>0</v>
      </c>
      <c r="P39" s="33">
        <f>+'[1]PEI ANUAL DISTRIBUIDO'!AB39</f>
        <v>0</v>
      </c>
      <c r="Q39" s="34">
        <f t="shared" si="19"/>
        <v>0</v>
      </c>
      <c r="R39" s="32">
        <f>+'[1]PEI ANUAL DISTRIBUIDO'!AG39</f>
        <v>0</v>
      </c>
      <c r="S39" s="33">
        <f>+'[1]PEI ANUAL DISTRIBUIDO'!AH39</f>
        <v>0</v>
      </c>
      <c r="T39" s="34">
        <f t="shared" si="20"/>
        <v>0</v>
      </c>
      <c r="U39" s="32">
        <f t="shared" si="21"/>
        <v>30000</v>
      </c>
      <c r="V39" s="33">
        <f t="shared" si="21"/>
        <v>0</v>
      </c>
      <c r="W39" s="34">
        <f t="shared" si="22"/>
        <v>30000</v>
      </c>
    </row>
    <row r="40" spans="2:23" x14ac:dyDescent="0.25">
      <c r="B40" s="68" t="s">
        <v>40</v>
      </c>
      <c r="C40" s="32">
        <f>+'[1]PEI ANUAL DISTRIBUIDO'!C40</f>
        <v>50000</v>
      </c>
      <c r="D40" s="33">
        <f>+'[1]PEI ANUAL DISTRIBUIDO'!D40</f>
        <v>0</v>
      </c>
      <c r="E40" s="34">
        <f t="shared" si="15"/>
        <v>50000</v>
      </c>
      <c r="F40" s="32">
        <f>+'[1]PEI ANUAL DISTRIBUIDO'!I40</f>
        <v>50000</v>
      </c>
      <c r="G40" s="33">
        <f>+'[1]PEI ANUAL DISTRIBUIDO'!J40</f>
        <v>0</v>
      </c>
      <c r="H40" s="34">
        <f t="shared" si="16"/>
        <v>50000</v>
      </c>
      <c r="I40" s="32">
        <f>+'[1]PEI ANUAL DISTRIBUIDO'!O40</f>
        <v>0</v>
      </c>
      <c r="J40" s="33">
        <f>+'[1]PEI ANUAL DISTRIBUIDO'!P40</f>
        <v>0</v>
      </c>
      <c r="K40" s="34">
        <f t="shared" si="17"/>
        <v>0</v>
      </c>
      <c r="L40" s="32">
        <f>+'[1]PEI ANUAL DISTRIBUIDO'!U40</f>
        <v>0</v>
      </c>
      <c r="M40" s="33">
        <f>+'[1]PEI ANUAL DISTRIBUIDO'!V40</f>
        <v>0</v>
      </c>
      <c r="N40" s="34">
        <f t="shared" si="18"/>
        <v>0</v>
      </c>
      <c r="O40" s="32">
        <f>+'[1]PEI ANUAL DISTRIBUIDO'!AA40</f>
        <v>0</v>
      </c>
      <c r="P40" s="33">
        <f>+'[1]PEI ANUAL DISTRIBUIDO'!AB40</f>
        <v>0</v>
      </c>
      <c r="Q40" s="34">
        <f t="shared" si="19"/>
        <v>0</v>
      </c>
      <c r="R40" s="32">
        <f>+'[1]PEI ANUAL DISTRIBUIDO'!AG40</f>
        <v>0</v>
      </c>
      <c r="S40" s="33">
        <f>+'[1]PEI ANUAL DISTRIBUIDO'!AH40</f>
        <v>0</v>
      </c>
      <c r="T40" s="34">
        <f t="shared" si="20"/>
        <v>0</v>
      </c>
      <c r="U40" s="32">
        <f t="shared" si="21"/>
        <v>100000</v>
      </c>
      <c r="V40" s="33">
        <f t="shared" si="21"/>
        <v>0</v>
      </c>
      <c r="W40" s="34">
        <f t="shared" si="22"/>
        <v>100000</v>
      </c>
    </row>
    <row r="41" spans="2:23" x14ac:dyDescent="0.25">
      <c r="B41" s="68" t="s">
        <v>41</v>
      </c>
      <c r="C41" s="32">
        <f>+'[1]PEI ANUAL DISTRIBUIDO'!C41</f>
        <v>106000</v>
      </c>
      <c r="D41" s="33">
        <f>+'[1]PEI ANUAL DISTRIBUIDO'!D41</f>
        <v>0</v>
      </c>
      <c r="E41" s="34">
        <f t="shared" si="15"/>
        <v>106000</v>
      </c>
      <c r="F41" s="32">
        <f>+'[1]PEI ANUAL DISTRIBUIDO'!I41</f>
        <v>41000</v>
      </c>
      <c r="G41" s="33">
        <f>+'[1]PEI ANUAL DISTRIBUIDO'!J41</f>
        <v>0</v>
      </c>
      <c r="H41" s="34">
        <f t="shared" si="16"/>
        <v>41000</v>
      </c>
      <c r="I41" s="32">
        <f>+'[1]PEI ANUAL DISTRIBUIDO'!O41</f>
        <v>20000</v>
      </c>
      <c r="J41" s="33">
        <f>+'[1]PEI ANUAL DISTRIBUIDO'!P41</f>
        <v>0</v>
      </c>
      <c r="K41" s="34">
        <f t="shared" si="17"/>
        <v>20000</v>
      </c>
      <c r="L41" s="32">
        <f>+'[1]PEI ANUAL DISTRIBUIDO'!U41</f>
        <v>20000</v>
      </c>
      <c r="M41" s="33">
        <f>+'[1]PEI ANUAL DISTRIBUIDO'!V41</f>
        <v>0</v>
      </c>
      <c r="N41" s="34">
        <f t="shared" si="18"/>
        <v>20000</v>
      </c>
      <c r="O41" s="32">
        <f>+'[1]PEI ANUAL DISTRIBUIDO'!AA41</f>
        <v>20000</v>
      </c>
      <c r="P41" s="33">
        <f>+'[1]PEI ANUAL DISTRIBUIDO'!AB41</f>
        <v>0</v>
      </c>
      <c r="Q41" s="34">
        <f t="shared" si="19"/>
        <v>20000</v>
      </c>
      <c r="R41" s="32">
        <f>+'[1]PEI ANUAL DISTRIBUIDO'!AG41</f>
        <v>20000</v>
      </c>
      <c r="S41" s="33">
        <f>+'[1]PEI ANUAL DISTRIBUIDO'!AH41</f>
        <v>0</v>
      </c>
      <c r="T41" s="34">
        <f t="shared" si="20"/>
        <v>20000</v>
      </c>
      <c r="U41" s="32">
        <f t="shared" si="21"/>
        <v>227000</v>
      </c>
      <c r="V41" s="33">
        <f t="shared" si="21"/>
        <v>0</v>
      </c>
      <c r="W41" s="34">
        <f t="shared" si="22"/>
        <v>227000</v>
      </c>
    </row>
    <row r="42" spans="2:23" x14ac:dyDescent="0.25">
      <c r="B42" s="68" t="s">
        <v>42</v>
      </c>
      <c r="C42" s="32">
        <f>+'[1]PEI ANUAL DISTRIBUIDO'!C42</f>
        <v>346400</v>
      </c>
      <c r="D42" s="33">
        <f>+'[1]PEI ANUAL DISTRIBUIDO'!D42</f>
        <v>117692.9875</v>
      </c>
      <c r="E42" s="34">
        <f t="shared" si="15"/>
        <v>464092.98749999999</v>
      </c>
      <c r="F42" s="32">
        <f>+'[1]PEI ANUAL DISTRIBUIDO'!I42</f>
        <v>86400</v>
      </c>
      <c r="G42" s="33">
        <f>+'[1]PEI ANUAL DISTRIBUIDO'!J42</f>
        <v>117692.9875</v>
      </c>
      <c r="H42" s="34">
        <f t="shared" si="16"/>
        <v>204092.98749999999</v>
      </c>
      <c r="I42" s="32">
        <f>+'[1]PEI ANUAL DISTRIBUIDO'!O42</f>
        <v>86400</v>
      </c>
      <c r="J42" s="33">
        <f>+'[1]PEI ANUAL DISTRIBUIDO'!P42</f>
        <v>117692.9875</v>
      </c>
      <c r="K42" s="34">
        <f t="shared" si="17"/>
        <v>204092.98749999999</v>
      </c>
      <c r="L42" s="32">
        <f>+'[1]PEI ANUAL DISTRIBUIDO'!U42</f>
        <v>86400</v>
      </c>
      <c r="M42" s="33">
        <f>+'[1]PEI ANUAL DISTRIBUIDO'!V42</f>
        <v>117692.9875</v>
      </c>
      <c r="N42" s="34">
        <f t="shared" si="18"/>
        <v>204092.98749999999</v>
      </c>
      <c r="O42" s="32">
        <f>+'[1]PEI ANUAL DISTRIBUIDO'!AA42</f>
        <v>86400</v>
      </c>
      <c r="P42" s="33">
        <f>+'[1]PEI ANUAL DISTRIBUIDO'!AB42</f>
        <v>24154.5</v>
      </c>
      <c r="Q42" s="34">
        <f t="shared" si="19"/>
        <v>110554.5</v>
      </c>
      <c r="R42" s="32">
        <f>+'[1]PEI ANUAL DISTRIBUIDO'!AG42</f>
        <v>86400</v>
      </c>
      <c r="S42" s="33">
        <f>+'[1]PEI ANUAL DISTRIBUIDO'!AH42</f>
        <v>24154.5</v>
      </c>
      <c r="T42" s="34">
        <f t="shared" si="20"/>
        <v>110554.5</v>
      </c>
      <c r="U42" s="32">
        <f t="shared" si="21"/>
        <v>778400</v>
      </c>
      <c r="V42" s="33">
        <f t="shared" si="21"/>
        <v>519080.95</v>
      </c>
      <c r="W42" s="34">
        <f t="shared" si="22"/>
        <v>1297480.95</v>
      </c>
    </row>
    <row r="43" spans="2:23" x14ac:dyDescent="0.25">
      <c r="B43" s="68" t="s">
        <v>43</v>
      </c>
      <c r="C43" s="32">
        <f>+'[1]PEI ANUAL DISTRIBUIDO'!C43</f>
        <v>130000</v>
      </c>
      <c r="D43" s="33">
        <f>+'[1]PEI ANUAL DISTRIBUIDO'!D43</f>
        <v>0</v>
      </c>
      <c r="E43" s="34">
        <f t="shared" si="15"/>
        <v>130000</v>
      </c>
      <c r="F43" s="32">
        <f>+'[1]PEI ANUAL DISTRIBUIDO'!I43</f>
        <v>0</v>
      </c>
      <c r="G43" s="33">
        <f>+'[1]PEI ANUAL DISTRIBUIDO'!J43</f>
        <v>0</v>
      </c>
      <c r="H43" s="34">
        <f t="shared" si="16"/>
        <v>0</v>
      </c>
      <c r="I43" s="32">
        <f>+'[1]PEI ANUAL DISTRIBUIDO'!O43</f>
        <v>0</v>
      </c>
      <c r="J43" s="33">
        <f>+'[1]PEI ANUAL DISTRIBUIDO'!P43</f>
        <v>0</v>
      </c>
      <c r="K43" s="34">
        <f t="shared" si="17"/>
        <v>0</v>
      </c>
      <c r="L43" s="32">
        <f>+'[1]PEI ANUAL DISTRIBUIDO'!U43</f>
        <v>0</v>
      </c>
      <c r="M43" s="33">
        <f>+'[1]PEI ANUAL DISTRIBUIDO'!V43</f>
        <v>0</v>
      </c>
      <c r="N43" s="34">
        <f t="shared" si="18"/>
        <v>0</v>
      </c>
      <c r="O43" s="32">
        <f>+'[1]PEI ANUAL DISTRIBUIDO'!AA43</f>
        <v>0</v>
      </c>
      <c r="P43" s="33">
        <f>+'[1]PEI ANUAL DISTRIBUIDO'!AB43</f>
        <v>0</v>
      </c>
      <c r="Q43" s="34">
        <f t="shared" si="19"/>
        <v>0</v>
      </c>
      <c r="R43" s="32">
        <f>+'[1]PEI ANUAL DISTRIBUIDO'!AG43</f>
        <v>0</v>
      </c>
      <c r="S43" s="33">
        <f>+'[1]PEI ANUAL DISTRIBUIDO'!AH43</f>
        <v>0</v>
      </c>
      <c r="T43" s="34">
        <f t="shared" si="20"/>
        <v>0</v>
      </c>
      <c r="U43" s="32">
        <f t="shared" si="21"/>
        <v>130000</v>
      </c>
      <c r="V43" s="33">
        <f t="shared" si="21"/>
        <v>0</v>
      </c>
      <c r="W43" s="34">
        <f t="shared" si="22"/>
        <v>130000</v>
      </c>
    </row>
    <row r="44" spans="2:23" x14ac:dyDescent="0.25">
      <c r="B44" s="68" t="s">
        <v>44</v>
      </c>
      <c r="C44" s="32">
        <f>+'[1]PEI ANUAL DISTRIBUIDO'!C44</f>
        <v>125000</v>
      </c>
      <c r="D44" s="33">
        <f>+'[1]PEI ANUAL DISTRIBUIDO'!D44</f>
        <v>16666.666666666668</v>
      </c>
      <c r="E44" s="34">
        <f t="shared" si="15"/>
        <v>141666.66666666666</v>
      </c>
      <c r="F44" s="32">
        <f>+'[1]PEI ANUAL DISTRIBUIDO'!I44</f>
        <v>50000</v>
      </c>
      <c r="G44" s="33">
        <f>+'[1]PEI ANUAL DISTRIBUIDO'!J44</f>
        <v>16666.666666666668</v>
      </c>
      <c r="H44" s="34">
        <f t="shared" si="16"/>
        <v>66666.666666666672</v>
      </c>
      <c r="I44" s="32">
        <f>+'[1]PEI ANUAL DISTRIBUIDO'!O44</f>
        <v>25000</v>
      </c>
      <c r="J44" s="33">
        <f>+'[1]PEI ANUAL DISTRIBUIDO'!P44</f>
        <v>16666.666666666668</v>
      </c>
      <c r="K44" s="34">
        <f t="shared" si="17"/>
        <v>41666.666666666672</v>
      </c>
      <c r="L44" s="32">
        <f>+'[1]PEI ANUAL DISTRIBUIDO'!U44</f>
        <v>0</v>
      </c>
      <c r="M44" s="33">
        <f>+'[1]PEI ANUAL DISTRIBUIDO'!V44</f>
        <v>16666.666666666668</v>
      </c>
      <c r="N44" s="34">
        <f t="shared" si="18"/>
        <v>16666.666666666668</v>
      </c>
      <c r="O44" s="32">
        <f>+'[1]PEI ANUAL DISTRIBUIDO'!AA44</f>
        <v>0</v>
      </c>
      <c r="P44" s="33">
        <f>+'[1]PEI ANUAL DISTRIBUIDO'!AB44</f>
        <v>16666.666666666668</v>
      </c>
      <c r="Q44" s="34">
        <f t="shared" si="19"/>
        <v>16666.666666666668</v>
      </c>
      <c r="R44" s="32">
        <f>+'[1]PEI ANUAL DISTRIBUIDO'!AG44</f>
        <v>0</v>
      </c>
      <c r="S44" s="33">
        <f>+'[1]PEI ANUAL DISTRIBUIDO'!AH44</f>
        <v>16666.666666666668</v>
      </c>
      <c r="T44" s="34">
        <f t="shared" si="20"/>
        <v>16666.666666666668</v>
      </c>
      <c r="U44" s="32">
        <f t="shared" si="21"/>
        <v>200000</v>
      </c>
      <c r="V44" s="33">
        <f t="shared" si="21"/>
        <v>100000.00000000001</v>
      </c>
      <c r="W44" s="34">
        <f t="shared" si="22"/>
        <v>300000</v>
      </c>
    </row>
    <row r="45" spans="2:23" x14ac:dyDescent="0.25">
      <c r="B45" s="68" t="s">
        <v>45</v>
      </c>
      <c r="C45" s="32">
        <f>+'[1]PEI ANUAL DISTRIBUIDO'!C45</f>
        <v>60000</v>
      </c>
      <c r="D45" s="33">
        <f>+'[1]PEI ANUAL DISTRIBUIDO'!D45</f>
        <v>0</v>
      </c>
      <c r="E45" s="34">
        <f t="shared" si="15"/>
        <v>60000</v>
      </c>
      <c r="F45" s="32">
        <f>+'[1]PEI ANUAL DISTRIBUIDO'!I45</f>
        <v>30000</v>
      </c>
      <c r="G45" s="33">
        <f>+'[1]PEI ANUAL DISTRIBUIDO'!J45</f>
        <v>0</v>
      </c>
      <c r="H45" s="34">
        <f t="shared" si="16"/>
        <v>30000</v>
      </c>
      <c r="I45" s="32">
        <f>+'[1]PEI ANUAL DISTRIBUIDO'!O45</f>
        <v>0</v>
      </c>
      <c r="J45" s="33">
        <f>+'[1]PEI ANUAL DISTRIBUIDO'!P45</f>
        <v>0</v>
      </c>
      <c r="K45" s="34">
        <f t="shared" si="17"/>
        <v>0</v>
      </c>
      <c r="L45" s="32">
        <f>+'[1]PEI ANUAL DISTRIBUIDO'!U45</f>
        <v>0</v>
      </c>
      <c r="M45" s="33">
        <f>+'[1]PEI ANUAL DISTRIBUIDO'!V45</f>
        <v>0</v>
      </c>
      <c r="N45" s="34">
        <f t="shared" si="18"/>
        <v>0</v>
      </c>
      <c r="O45" s="32">
        <f>+'[1]PEI ANUAL DISTRIBUIDO'!AA45</f>
        <v>0</v>
      </c>
      <c r="P45" s="33">
        <f>+'[1]PEI ANUAL DISTRIBUIDO'!AB45</f>
        <v>0</v>
      </c>
      <c r="Q45" s="34">
        <f t="shared" si="19"/>
        <v>0</v>
      </c>
      <c r="R45" s="32">
        <f>+'[1]PEI ANUAL DISTRIBUIDO'!AG45</f>
        <v>0</v>
      </c>
      <c r="S45" s="33">
        <f>+'[1]PEI ANUAL DISTRIBUIDO'!AH45</f>
        <v>0</v>
      </c>
      <c r="T45" s="34">
        <f t="shared" si="20"/>
        <v>0</v>
      </c>
      <c r="U45" s="32">
        <f t="shared" si="21"/>
        <v>90000</v>
      </c>
      <c r="V45" s="33">
        <f t="shared" si="21"/>
        <v>0</v>
      </c>
      <c r="W45" s="34">
        <f t="shared" si="22"/>
        <v>90000</v>
      </c>
    </row>
    <row r="46" spans="2:23" ht="15.75" thickBot="1" x14ac:dyDescent="0.3">
      <c r="B46" s="60" t="s">
        <v>46</v>
      </c>
      <c r="C46" s="26">
        <f>+'[1]PEI ANUAL DISTRIBUIDO'!C46</f>
        <v>80000</v>
      </c>
      <c r="D46" s="27">
        <f>+'[1]PEI ANUAL DISTRIBUIDO'!D46</f>
        <v>0</v>
      </c>
      <c r="E46" s="28">
        <f t="shared" si="15"/>
        <v>80000</v>
      </c>
      <c r="F46" s="26">
        <f>+'[1]PEI ANUAL DISTRIBUIDO'!I46</f>
        <v>20000</v>
      </c>
      <c r="G46" s="27">
        <f>+'[1]PEI ANUAL DISTRIBUIDO'!J46</f>
        <v>0</v>
      </c>
      <c r="H46" s="28">
        <f t="shared" si="16"/>
        <v>20000</v>
      </c>
      <c r="I46" s="26">
        <f>+'[1]PEI ANUAL DISTRIBUIDO'!O46</f>
        <v>0</v>
      </c>
      <c r="J46" s="27">
        <f>+'[1]PEI ANUAL DISTRIBUIDO'!P46</f>
        <v>0</v>
      </c>
      <c r="K46" s="28">
        <f t="shared" si="17"/>
        <v>0</v>
      </c>
      <c r="L46" s="26">
        <f>+'[1]PEI ANUAL DISTRIBUIDO'!U46</f>
        <v>0</v>
      </c>
      <c r="M46" s="27">
        <f>+'[1]PEI ANUAL DISTRIBUIDO'!V46</f>
        <v>0</v>
      </c>
      <c r="N46" s="28">
        <f t="shared" si="18"/>
        <v>0</v>
      </c>
      <c r="O46" s="26">
        <f>+'[1]PEI ANUAL DISTRIBUIDO'!AA46</f>
        <v>0</v>
      </c>
      <c r="P46" s="27">
        <f>+'[1]PEI ANUAL DISTRIBUIDO'!AB46</f>
        <v>0</v>
      </c>
      <c r="Q46" s="28">
        <f t="shared" si="19"/>
        <v>0</v>
      </c>
      <c r="R46" s="26">
        <f>+'[1]PEI ANUAL DISTRIBUIDO'!AG46</f>
        <v>0</v>
      </c>
      <c r="S46" s="27">
        <f>+'[1]PEI ANUAL DISTRIBUIDO'!AH46</f>
        <v>0</v>
      </c>
      <c r="T46" s="28">
        <f t="shared" si="20"/>
        <v>0</v>
      </c>
      <c r="U46" s="26">
        <f t="shared" si="21"/>
        <v>100000</v>
      </c>
      <c r="V46" s="27">
        <f t="shared" si="21"/>
        <v>0</v>
      </c>
      <c r="W46" s="28">
        <f t="shared" si="22"/>
        <v>100000</v>
      </c>
    </row>
    <row r="47" spans="2:23" ht="16.5" thickTop="1" thickBot="1" x14ac:dyDescent="0.3">
      <c r="B47" s="69" t="s">
        <v>47</v>
      </c>
      <c r="C47" s="22">
        <f>SUM(C48:C49)</f>
        <v>36666.666666666672</v>
      </c>
      <c r="D47" s="23">
        <f>SUM(D48:D49)</f>
        <v>0</v>
      </c>
      <c r="E47" s="24">
        <f>SUM(E48:E49)</f>
        <v>36666.666666666672</v>
      </c>
      <c r="F47" s="22">
        <f t="shared" ref="F47:W47" si="23">SUM(F48:F49)</f>
        <v>91666.666666666672</v>
      </c>
      <c r="G47" s="23">
        <f t="shared" si="23"/>
        <v>0</v>
      </c>
      <c r="H47" s="24">
        <f t="shared" si="23"/>
        <v>91666.666666666672</v>
      </c>
      <c r="I47" s="22">
        <f t="shared" si="23"/>
        <v>46666.666666666672</v>
      </c>
      <c r="J47" s="23">
        <f t="shared" si="23"/>
        <v>0</v>
      </c>
      <c r="K47" s="24">
        <f t="shared" si="23"/>
        <v>46666.666666666672</v>
      </c>
      <c r="L47" s="22">
        <f t="shared" si="23"/>
        <v>36666.666666666672</v>
      </c>
      <c r="M47" s="23">
        <f t="shared" si="23"/>
        <v>0</v>
      </c>
      <c r="N47" s="24">
        <f t="shared" si="23"/>
        <v>36666.666666666672</v>
      </c>
      <c r="O47" s="22">
        <f t="shared" si="23"/>
        <v>91666.666666666672</v>
      </c>
      <c r="P47" s="23">
        <f t="shared" si="23"/>
        <v>0</v>
      </c>
      <c r="Q47" s="24">
        <f t="shared" si="23"/>
        <v>91666.666666666672</v>
      </c>
      <c r="R47" s="22">
        <f t="shared" si="23"/>
        <v>46666.666666666672</v>
      </c>
      <c r="S47" s="23">
        <f t="shared" si="23"/>
        <v>0</v>
      </c>
      <c r="T47" s="24">
        <f t="shared" si="23"/>
        <v>46666.666666666672</v>
      </c>
      <c r="U47" s="22">
        <f t="shared" si="23"/>
        <v>350000</v>
      </c>
      <c r="V47" s="23">
        <f t="shared" si="23"/>
        <v>0</v>
      </c>
      <c r="W47" s="24">
        <f t="shared" si="23"/>
        <v>350000</v>
      </c>
    </row>
    <row r="48" spans="2:23" ht="15.75" thickTop="1" x14ac:dyDescent="0.25">
      <c r="B48" s="70" t="s">
        <v>48</v>
      </c>
      <c r="C48" s="71">
        <f>+'[1]PEI ANUAL DISTRIBUIDO'!C48</f>
        <v>16666.666666666668</v>
      </c>
      <c r="D48" s="72">
        <f>+'[1]PEI ANUAL DISTRIBUIDO'!D48</f>
        <v>0</v>
      </c>
      <c r="E48" s="73">
        <f>+C48+D48</f>
        <v>16666.666666666668</v>
      </c>
      <c r="F48" s="71">
        <f>+'[1]PEI ANUAL DISTRIBUIDO'!I48</f>
        <v>16666.666666666668</v>
      </c>
      <c r="G48" s="72">
        <f>+'[1]PEI ANUAL DISTRIBUIDO'!J48</f>
        <v>0</v>
      </c>
      <c r="H48" s="73">
        <f>+F48+G48</f>
        <v>16666.666666666668</v>
      </c>
      <c r="I48" s="71">
        <f>+'[1]PEI ANUAL DISTRIBUIDO'!O48</f>
        <v>16666.666666666668</v>
      </c>
      <c r="J48" s="72">
        <f>+'[1]PEI ANUAL DISTRIBUIDO'!P48</f>
        <v>0</v>
      </c>
      <c r="K48" s="73">
        <f>+I48+J48</f>
        <v>16666.666666666668</v>
      </c>
      <c r="L48" s="71">
        <f>+'[1]PEI ANUAL DISTRIBUIDO'!U48</f>
        <v>16666.666666666668</v>
      </c>
      <c r="M48" s="72">
        <f>+'[1]PEI ANUAL DISTRIBUIDO'!V48</f>
        <v>0</v>
      </c>
      <c r="N48" s="73">
        <f>+L48+M48</f>
        <v>16666.666666666668</v>
      </c>
      <c r="O48" s="71">
        <f>+'[1]PEI ANUAL DISTRIBUIDO'!AA48</f>
        <v>16666.666666666668</v>
      </c>
      <c r="P48" s="72">
        <f>+'[1]PEI ANUAL DISTRIBUIDO'!AB48</f>
        <v>0</v>
      </c>
      <c r="Q48" s="73">
        <f>+O48+P48</f>
        <v>16666.666666666668</v>
      </c>
      <c r="R48" s="71">
        <f>+'[1]PEI ANUAL DISTRIBUIDO'!AG48</f>
        <v>16666.666666666668</v>
      </c>
      <c r="S48" s="72">
        <f>+'[1]PEI ANUAL DISTRIBUIDO'!AH48</f>
        <v>0</v>
      </c>
      <c r="T48" s="73">
        <f>+R48+S48</f>
        <v>16666.666666666668</v>
      </c>
      <c r="U48" s="71">
        <f>+C48+F48+I48+L48+O48+R48</f>
        <v>100000.00000000001</v>
      </c>
      <c r="V48" s="72">
        <f>+D48+G48+J48+M48+P48+S48</f>
        <v>0</v>
      </c>
      <c r="W48" s="73">
        <f>+U48+V48</f>
        <v>100000.00000000001</v>
      </c>
    </row>
    <row r="49" spans="2:23" ht="15.75" thickBot="1" x14ac:dyDescent="0.3">
      <c r="B49" s="74" t="s">
        <v>49</v>
      </c>
      <c r="C49" s="75">
        <f>+'[1]PEI ANUAL DISTRIBUIDO'!C49</f>
        <v>20000</v>
      </c>
      <c r="D49" s="76">
        <f>+'[1]PEI ANUAL DISTRIBUIDO'!D49</f>
        <v>0</v>
      </c>
      <c r="E49" s="77">
        <f>+C49+D49</f>
        <v>20000</v>
      </c>
      <c r="F49" s="75">
        <f>+'[1]PEI ANUAL DISTRIBUIDO'!I49</f>
        <v>75000</v>
      </c>
      <c r="G49" s="76">
        <f>+'[1]PEI ANUAL DISTRIBUIDO'!J49</f>
        <v>0</v>
      </c>
      <c r="H49" s="77">
        <f>+F49+G49</f>
        <v>75000</v>
      </c>
      <c r="I49" s="75">
        <f>+'[1]PEI ANUAL DISTRIBUIDO'!O49</f>
        <v>30000</v>
      </c>
      <c r="J49" s="76">
        <f>+'[1]PEI ANUAL DISTRIBUIDO'!P49</f>
        <v>0</v>
      </c>
      <c r="K49" s="77">
        <f>+I49+J49</f>
        <v>30000</v>
      </c>
      <c r="L49" s="75">
        <f>+'[1]PEI ANUAL DISTRIBUIDO'!U49</f>
        <v>20000</v>
      </c>
      <c r="M49" s="76">
        <f>+'[1]PEI ANUAL DISTRIBUIDO'!V49</f>
        <v>0</v>
      </c>
      <c r="N49" s="77">
        <f>+L49+M49</f>
        <v>20000</v>
      </c>
      <c r="O49" s="75">
        <f>+'[1]PEI ANUAL DISTRIBUIDO'!AA49</f>
        <v>75000</v>
      </c>
      <c r="P49" s="76">
        <f>+'[1]PEI ANUAL DISTRIBUIDO'!AB49</f>
        <v>0</v>
      </c>
      <c r="Q49" s="77">
        <f>+O49+P49</f>
        <v>75000</v>
      </c>
      <c r="R49" s="75">
        <f>+'[1]PEI ANUAL DISTRIBUIDO'!AG49</f>
        <v>30000</v>
      </c>
      <c r="S49" s="76">
        <f>+'[1]PEI ANUAL DISTRIBUIDO'!AH49</f>
        <v>0</v>
      </c>
      <c r="T49" s="77">
        <f>+R49+S49</f>
        <v>30000</v>
      </c>
      <c r="U49" s="75">
        <f>+C49+F49+I49+L49+O49+R49</f>
        <v>250000</v>
      </c>
      <c r="V49" s="76">
        <f>+D49+G49+J49+M49+P49+S49</f>
        <v>0</v>
      </c>
      <c r="W49" s="77">
        <f>+U49+V49</f>
        <v>250000</v>
      </c>
    </row>
    <row r="50" spans="2:23" ht="16.5" thickTop="1" thickBot="1" x14ac:dyDescent="0.3">
      <c r="B50" s="78" t="s">
        <v>50</v>
      </c>
      <c r="C50" s="79">
        <f>SUM(C51:C52)</f>
        <v>50000</v>
      </c>
      <c r="D50" s="80">
        <f>SUM(D51:D52)</f>
        <v>0</v>
      </c>
      <c r="E50" s="81">
        <f>SUM(E51:E52)</f>
        <v>50000</v>
      </c>
      <c r="F50" s="79">
        <f t="shared" ref="F50:W50" si="24">SUM(F51:F52)</f>
        <v>50000</v>
      </c>
      <c r="G50" s="80">
        <f t="shared" si="24"/>
        <v>0</v>
      </c>
      <c r="H50" s="81">
        <f t="shared" si="24"/>
        <v>50000</v>
      </c>
      <c r="I50" s="79">
        <f t="shared" si="24"/>
        <v>100000</v>
      </c>
      <c r="J50" s="80">
        <f t="shared" si="24"/>
        <v>0</v>
      </c>
      <c r="K50" s="81">
        <f t="shared" si="24"/>
        <v>100000</v>
      </c>
      <c r="L50" s="79">
        <f t="shared" si="24"/>
        <v>50000</v>
      </c>
      <c r="M50" s="80">
        <f t="shared" si="24"/>
        <v>0</v>
      </c>
      <c r="N50" s="81">
        <f t="shared" si="24"/>
        <v>50000</v>
      </c>
      <c r="O50" s="79">
        <f t="shared" si="24"/>
        <v>50000</v>
      </c>
      <c r="P50" s="80">
        <f t="shared" si="24"/>
        <v>0</v>
      </c>
      <c r="Q50" s="81">
        <f t="shared" si="24"/>
        <v>50000</v>
      </c>
      <c r="R50" s="79">
        <f t="shared" si="24"/>
        <v>100000</v>
      </c>
      <c r="S50" s="80">
        <f t="shared" si="24"/>
        <v>0</v>
      </c>
      <c r="T50" s="81">
        <f t="shared" si="24"/>
        <v>100000</v>
      </c>
      <c r="U50" s="79">
        <f t="shared" si="24"/>
        <v>400000</v>
      </c>
      <c r="V50" s="80">
        <f t="shared" si="24"/>
        <v>0</v>
      </c>
      <c r="W50" s="81">
        <f t="shared" si="24"/>
        <v>400000</v>
      </c>
    </row>
    <row r="51" spans="2:23" ht="15.75" thickTop="1" x14ac:dyDescent="0.25">
      <c r="B51" s="70" t="s">
        <v>51</v>
      </c>
      <c r="C51" s="71">
        <f>+'[1]PEI ANUAL DISTRIBUIDO'!C51</f>
        <v>0</v>
      </c>
      <c r="D51" s="72">
        <f>+'[1]PEI ANUAL DISTRIBUIDO'!D51</f>
        <v>0</v>
      </c>
      <c r="E51" s="73">
        <f>+C51+D51</f>
        <v>0</v>
      </c>
      <c r="F51" s="71">
        <f>+'[1]PEI ANUAL DISTRIBUIDO'!I51</f>
        <v>0</v>
      </c>
      <c r="G51" s="72">
        <f>+'[1]PEI ANUAL DISTRIBUIDO'!J51</f>
        <v>0</v>
      </c>
      <c r="H51" s="73">
        <f>+F51+G51</f>
        <v>0</v>
      </c>
      <c r="I51" s="71">
        <f>+'[1]PEI ANUAL DISTRIBUIDO'!O51</f>
        <v>50000</v>
      </c>
      <c r="J51" s="72">
        <f>+'[1]PEI ANUAL DISTRIBUIDO'!P51</f>
        <v>0</v>
      </c>
      <c r="K51" s="73">
        <f>+I51+J51</f>
        <v>50000</v>
      </c>
      <c r="L51" s="71">
        <f>+'[1]PEI ANUAL DISTRIBUIDO'!U51</f>
        <v>0</v>
      </c>
      <c r="M51" s="72">
        <f>+'[1]PEI ANUAL DISTRIBUIDO'!V51</f>
        <v>0</v>
      </c>
      <c r="N51" s="73">
        <f>+L51+M51</f>
        <v>0</v>
      </c>
      <c r="O51" s="71">
        <f>+'[1]PEI ANUAL DISTRIBUIDO'!AA51</f>
        <v>0</v>
      </c>
      <c r="P51" s="72">
        <f>+'[1]PEI ANUAL DISTRIBUIDO'!AB51</f>
        <v>0</v>
      </c>
      <c r="Q51" s="73">
        <f>+O51+P51</f>
        <v>0</v>
      </c>
      <c r="R51" s="71">
        <f>+'[1]PEI ANUAL DISTRIBUIDO'!AG51</f>
        <v>50000</v>
      </c>
      <c r="S51" s="72">
        <f>+'[1]PEI ANUAL DISTRIBUIDO'!AH51</f>
        <v>0</v>
      </c>
      <c r="T51" s="73">
        <f>+R51+S51</f>
        <v>50000</v>
      </c>
      <c r="U51" s="71">
        <f t="shared" ref="U51:V53" si="25">+C51+F51+I51+L51+O51+R51</f>
        <v>100000</v>
      </c>
      <c r="V51" s="72">
        <f t="shared" si="25"/>
        <v>0</v>
      </c>
      <c r="W51" s="73">
        <f>+U51+V51</f>
        <v>100000</v>
      </c>
    </row>
    <row r="52" spans="2:23" ht="15.75" thickBot="1" x14ac:dyDescent="0.3">
      <c r="B52" s="74" t="s">
        <v>52</v>
      </c>
      <c r="C52" s="75">
        <f>+'[1]PEI ANUAL DISTRIBUIDO'!C52</f>
        <v>50000</v>
      </c>
      <c r="D52" s="76">
        <f>+'[1]PEI ANUAL DISTRIBUIDO'!D52</f>
        <v>0</v>
      </c>
      <c r="E52" s="77">
        <f>+C52+D52</f>
        <v>50000</v>
      </c>
      <c r="F52" s="75">
        <f>+'[1]PEI ANUAL DISTRIBUIDO'!I52</f>
        <v>50000</v>
      </c>
      <c r="G52" s="76">
        <f>+'[1]PEI ANUAL DISTRIBUIDO'!J52</f>
        <v>0</v>
      </c>
      <c r="H52" s="77">
        <f>+F52+G52</f>
        <v>50000</v>
      </c>
      <c r="I52" s="75">
        <f>+'[1]PEI ANUAL DISTRIBUIDO'!O52</f>
        <v>50000</v>
      </c>
      <c r="J52" s="76">
        <f>+'[1]PEI ANUAL DISTRIBUIDO'!P52</f>
        <v>0</v>
      </c>
      <c r="K52" s="77">
        <f>+I52+J52</f>
        <v>50000</v>
      </c>
      <c r="L52" s="75">
        <f>+'[1]PEI ANUAL DISTRIBUIDO'!U52</f>
        <v>50000</v>
      </c>
      <c r="M52" s="76">
        <f>+'[1]PEI ANUAL DISTRIBUIDO'!V52</f>
        <v>0</v>
      </c>
      <c r="N52" s="77">
        <f>+L52+M52</f>
        <v>50000</v>
      </c>
      <c r="O52" s="75">
        <f>+'[1]PEI ANUAL DISTRIBUIDO'!AA52</f>
        <v>50000</v>
      </c>
      <c r="P52" s="76">
        <f>+'[1]PEI ANUAL DISTRIBUIDO'!AB52</f>
        <v>0</v>
      </c>
      <c r="Q52" s="77">
        <f>+O52+P52</f>
        <v>50000</v>
      </c>
      <c r="R52" s="75">
        <f>+'[1]PEI ANUAL DISTRIBUIDO'!AG52</f>
        <v>50000</v>
      </c>
      <c r="S52" s="76">
        <f>+'[1]PEI ANUAL DISTRIBUIDO'!AH52</f>
        <v>0</v>
      </c>
      <c r="T52" s="77">
        <f>+R52+S52</f>
        <v>50000</v>
      </c>
      <c r="U52" s="75">
        <f t="shared" si="25"/>
        <v>300000</v>
      </c>
      <c r="V52" s="76">
        <f t="shared" si="25"/>
        <v>0</v>
      </c>
      <c r="W52" s="77">
        <f>+U52+V52</f>
        <v>300000</v>
      </c>
    </row>
    <row r="53" spans="2:23" ht="16.5" thickTop="1" thickBot="1" x14ac:dyDescent="0.3">
      <c r="B53" s="82" t="s">
        <v>53</v>
      </c>
      <c r="C53" s="83">
        <f>+'[1]PEI ANUAL DISTRIBUIDO'!C53</f>
        <v>0</v>
      </c>
      <c r="D53" s="84">
        <f>+'[1]PEI ANUAL DISTRIBUIDO'!D53</f>
        <v>0</v>
      </c>
      <c r="E53" s="85">
        <f>+C53+D53</f>
        <v>0</v>
      </c>
      <c r="F53" s="83">
        <f>+'[1]PEI ANUAL DISTRIBUIDO'!I53</f>
        <v>0</v>
      </c>
      <c r="G53" s="84">
        <f>+'[1]PEI ANUAL DISTRIBUIDO'!J53</f>
        <v>0</v>
      </c>
      <c r="H53" s="85">
        <f>+F53+G53</f>
        <v>0</v>
      </c>
      <c r="I53" s="83">
        <f>+'[1]PEI ANUAL DISTRIBUIDO'!O53</f>
        <v>0</v>
      </c>
      <c r="J53" s="84">
        <f>+'[1]PEI ANUAL DISTRIBUIDO'!P53</f>
        <v>0</v>
      </c>
      <c r="K53" s="85">
        <f>+I53+J53</f>
        <v>0</v>
      </c>
      <c r="L53" s="83">
        <f>+'[1]PEI ANUAL DISTRIBUIDO'!U53</f>
        <v>0</v>
      </c>
      <c r="M53" s="84">
        <f>+'[1]PEI ANUAL DISTRIBUIDO'!V53</f>
        <v>0</v>
      </c>
      <c r="N53" s="85">
        <f>+L53+M53</f>
        <v>0</v>
      </c>
      <c r="O53" s="83">
        <f>+'[1]PEI ANUAL DISTRIBUIDO'!AA53</f>
        <v>0</v>
      </c>
      <c r="P53" s="84">
        <f>+'[1]PEI ANUAL DISTRIBUIDO'!AB53</f>
        <v>0</v>
      </c>
      <c r="Q53" s="85">
        <f>+O53+P53</f>
        <v>0</v>
      </c>
      <c r="R53" s="83">
        <f>+'[1]PEI ANUAL DISTRIBUIDO'!AG53</f>
        <v>0</v>
      </c>
      <c r="S53" s="84">
        <f>+'[1]PEI ANUAL DISTRIBUIDO'!AH53</f>
        <v>0</v>
      </c>
      <c r="T53" s="85">
        <f>+R53+S53</f>
        <v>0</v>
      </c>
      <c r="U53" s="83">
        <f t="shared" si="25"/>
        <v>0</v>
      </c>
      <c r="V53" s="84">
        <f t="shared" si="25"/>
        <v>0</v>
      </c>
      <c r="W53" s="85">
        <f>+U53+V53</f>
        <v>0</v>
      </c>
    </row>
    <row r="54" spans="2:23" ht="16.5" thickTop="1" thickBot="1" x14ac:dyDescent="0.3">
      <c r="B54" s="86" t="s">
        <v>54</v>
      </c>
      <c r="C54" s="87">
        <f t="shared" ref="C54:W54" si="26">+C13+C18+C47+C50+C53</f>
        <v>3166550.3925798242</v>
      </c>
      <c r="D54" s="88">
        <f t="shared" si="26"/>
        <v>247540.08511842106</v>
      </c>
      <c r="E54" s="89">
        <f t="shared" si="26"/>
        <v>3414090.4776982456</v>
      </c>
      <c r="F54" s="87">
        <f t="shared" si="26"/>
        <v>4188044.9301056187</v>
      </c>
      <c r="G54" s="88">
        <f t="shared" si="26"/>
        <v>347802.38561842102</v>
      </c>
      <c r="H54" s="89">
        <f t="shared" si="26"/>
        <v>4535847.3157240404</v>
      </c>
      <c r="I54" s="87">
        <f t="shared" si="26"/>
        <v>4375561.4556252724</v>
      </c>
      <c r="J54" s="88">
        <f t="shared" si="26"/>
        <v>397933.53586842108</v>
      </c>
      <c r="K54" s="89">
        <f t="shared" si="26"/>
        <v>4773494.9914936936</v>
      </c>
      <c r="L54" s="87">
        <f t="shared" si="26"/>
        <v>4743175.6669590939</v>
      </c>
      <c r="M54" s="88">
        <f t="shared" si="26"/>
        <v>498195.83636842103</v>
      </c>
      <c r="N54" s="89">
        <f t="shared" si="26"/>
        <v>5241371.503327515</v>
      </c>
      <c r="O54" s="87">
        <f t="shared" si="26"/>
        <v>3441828.4897337984</v>
      </c>
      <c r="P54" s="88">
        <f t="shared" si="26"/>
        <v>304395.04836842109</v>
      </c>
      <c r="Q54" s="89">
        <f t="shared" si="26"/>
        <v>3746223.5381022193</v>
      </c>
      <c r="R54" s="87">
        <f t="shared" si="26"/>
        <v>2084839.1095753396</v>
      </c>
      <c r="S54" s="88">
        <f t="shared" si="26"/>
        <v>204132.74786842108</v>
      </c>
      <c r="T54" s="89">
        <f t="shared" si="26"/>
        <v>2288971.8574437601</v>
      </c>
      <c r="U54" s="87">
        <f t="shared" si="26"/>
        <v>22000000.044578947</v>
      </c>
      <c r="V54" s="88">
        <f t="shared" si="26"/>
        <v>1999999.6392105264</v>
      </c>
      <c r="W54" s="89">
        <f t="shared" si="26"/>
        <v>23999999.683789469</v>
      </c>
    </row>
    <row r="55" spans="2:23" ht="15.75" thickTop="1" x14ac:dyDescent="0.25"/>
  </sheetData>
  <mergeCells count="34">
    <mergeCell ref="V11:V12"/>
    <mergeCell ref="W11:W12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O10:Q10"/>
    <mergeCell ref="R10:T10"/>
    <mergeCell ref="U10:W10"/>
    <mergeCell ref="C11:C12"/>
    <mergeCell ref="D11:D12"/>
    <mergeCell ref="E11:E12"/>
    <mergeCell ref="F11:F12"/>
    <mergeCell ref="G11:G12"/>
    <mergeCell ref="H11:H12"/>
    <mergeCell ref="I11:I12"/>
    <mergeCell ref="B3:W3"/>
    <mergeCell ref="B4:W4"/>
    <mergeCell ref="B5:W5"/>
    <mergeCell ref="B7:W7"/>
    <mergeCell ref="B8:W8"/>
    <mergeCell ref="B10:B12"/>
    <mergeCell ref="C10:E10"/>
    <mergeCell ref="F10:H10"/>
    <mergeCell ref="I10:K10"/>
    <mergeCell ref="L10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A7A3ADC89026841A0A7AE4B21E0BD6E" ma:contentTypeVersion="137" ma:contentTypeDescription="A content type to manage public (operations) IDB documents" ma:contentTypeScope="" ma:versionID="64219122462cfd01fc145568cf382bd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d3781321cad55452cadae92803181b2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36939935</IDBDocs_x0020_Number>
    <TaxCatchAll xmlns="cdc7663a-08f0-4737-9e8c-148ce897a09c">
      <Value>13</Value>
      <Value>23</Value>
      <Value>1</Value>
    </TaxCatchAll>
    <Phase xmlns="cdc7663a-08f0-4737-9e8c-148ce897a09c" xsi:nil="true"/>
    <SISCOR_x0020_Number xmlns="cdc7663a-08f0-4737-9e8c-148ce897a09c" xsi:nil="true"/>
    <Division_x0020_or_x0020_Unit xmlns="cdc7663a-08f0-4737-9e8c-148ce897a09c">INE/RND</Division_x0020_or_x0020_Unit>
    <Approval_x0020_Number xmlns="cdc7663a-08f0-4737-9e8c-148ce897a09c" xsi:nil="true"/>
    <Document_x0020_Author xmlns="cdc7663a-08f0-4737-9e8c-148ce897a09c">Falconi, Cesar A.</Document_x0020_Author>
    <Fiscal_x0020_Year_x0020_IDB xmlns="cdc7663a-08f0-4737-9e8c-148ce897a09c">2012</Fiscal_x0020_Year_x0020_IDB>
    <Other_x0020_Author xmlns="cdc7663a-08f0-4737-9e8c-148ce897a09c" xsi:nil="true"/>
    <Project_x0020_Number xmlns="cdc7663a-08f0-4737-9e8c-148ce897a09c">DR-L1054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&lt;div class="ExternalClass34FE268EDD1D4A7F8098BD3853F5CD1C"&gt;MS EXCELPODProposal for Operation Development0NPO-DR-L1054-Plan79694477&lt;/div&gt;</Migration_x0020_Info>
    <Operation_x0020_Type xmlns="cdc7663a-08f0-4737-9e8c-148ce897a09c" xsi:nil="true"/>
    <Record_x0020_Number xmlns="cdc7663a-08f0-4737-9e8c-148ce897a09c">R0002799758</Record_x0020_Number>
    <Document_x0020_Language_x0020_IDB xmlns="cdc7663a-08f0-4737-9e8c-148ce897a09c">Spanish</Document_x0020_Language_x0020_IDB>
    <Identifier xmlns="cdc7663a-08f0-4737-9e8c-148ce897a09c">LinkOpc TECFILE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Dominican Republic</TermName>
          <TermId xmlns="http://schemas.microsoft.com/office/infopath/2007/PartnerControls">19e8fe34-75bb-4d09-b676-0e9a3c6f1862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Abstract xmlns="cdc7663a-08f0-4737-9e8c-148ce897a09c" xsi:nil="true"/>
    <Editor1 xmlns="cdc7663a-08f0-4737-9e8c-148ce897a09c" xsi:nil="true"/>
    <Disclosure_x0020_Activity xmlns="cdc7663a-08f0-4737-9e8c-148ce897a09c">Proposal for Operation Development</Disclosure_x0020_Activity>
    <Region xmlns="cdc7663a-08f0-4737-9e8c-148ce897a09c" xsi:nil="true"/>
    <_dlc_DocId xmlns="cdc7663a-08f0-4737-9e8c-148ce897a09c">EZSHARE-1193122528-117</_dlc_DocId>
    <Publication_x0020_Type xmlns="cdc7663a-08f0-4737-9e8c-148ce897a09c" xsi:nil="true"/>
    <Issue_x0020_Date xmlns="cdc7663a-08f0-4737-9e8c-148ce897a09c" xsi:nil="true"/>
    <KP_x0020_Topics xmlns="cdc7663a-08f0-4737-9e8c-148ce897a09c" xsi:nil="true"/>
    <Webtopic xmlns="cdc7663a-08f0-4737-9e8c-148ce897a09c">Agricultural Development</Webtopic>
    <Publishing_x0020_House xmlns="cdc7663a-08f0-4737-9e8c-148ce897a09c" xsi:nil="true"/>
    <Disclosed xmlns="cdc7663a-08f0-4737-9e8c-148ce897a09c">true</Disclosed>
    <_dlc_DocIdUrl xmlns="cdc7663a-08f0-4737-9e8c-148ce897a09c">
      <Url>https://idbg.sharepoint.com/teams/EZ-DR-LON/DR-L1054/_layouts/15/DocIdRedir.aspx?ID=EZSHARE-1193122528-117</Url>
      <Description>EZSHARE-1193122528-117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D2CB15E4-A067-446C-929C-4442AAF2AD6E}"/>
</file>

<file path=customXml/itemProps2.xml><?xml version="1.0" encoding="utf-8"?>
<ds:datastoreItem xmlns:ds="http://schemas.openxmlformats.org/officeDocument/2006/customXml" ds:itemID="{C41C066C-2FE9-4E58-BD1D-03B6A6924029}"/>
</file>

<file path=customXml/itemProps3.xml><?xml version="1.0" encoding="utf-8"?>
<ds:datastoreItem xmlns:ds="http://schemas.openxmlformats.org/officeDocument/2006/customXml" ds:itemID="{62463F17-266C-4EED-8E0D-C259181EB5CC}"/>
</file>

<file path=customXml/itemProps4.xml><?xml version="1.0" encoding="utf-8"?>
<ds:datastoreItem xmlns:ds="http://schemas.openxmlformats.org/officeDocument/2006/customXml" ds:itemID="{4E1D3DB3-B818-479C-8DF8-C9219A08A07E}"/>
</file>

<file path=customXml/itemProps5.xml><?xml version="1.0" encoding="utf-8"?>
<ds:datastoreItem xmlns:ds="http://schemas.openxmlformats.org/officeDocument/2006/customXml" ds:itemID="{D3F6DD97-CE0C-4291-8346-7DDFF3A4CAE3}"/>
</file>

<file path=customXml/itemProps6.xml><?xml version="1.0" encoding="utf-8"?>
<ds:datastoreItem xmlns:ds="http://schemas.openxmlformats.org/officeDocument/2006/customXml" ds:itemID="{3CED8DC9-5EC2-4010-A484-089F21E76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DR-L1054 - POD - Link Opcional - Presupuesto Detallado </dc:title>
  <dc:creator>Inter-American Development Bank</dc:creator>
  <cp:lastModifiedBy>Inter-American Development Bank</cp:lastModifiedBy>
  <dcterms:created xsi:type="dcterms:W3CDTF">2012-06-15T14:59:11Z</dcterms:created>
  <dcterms:modified xsi:type="dcterms:W3CDTF">2012-06-15T15:01:48Z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0x0101001A458A224826124E8B45B1D613300CFC00BA7A3ADC89026841A0A7AE4B21E0BD6E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Series Operations IDB">
    <vt:lpwstr>11;#Project Profile (PP)|ac5f0c28-f2f6-431c-8d05-62f851b6a822</vt:lpwstr>
  </property>
  <property fmtid="{D5CDD505-2E9C-101B-9397-08002B2CF9AE}" pid="8" name="Country">
    <vt:lpwstr>23;#Dominican Republic|19e8fe34-75bb-4d09-b676-0e9a3c6f1862</vt:lpwstr>
  </property>
  <property fmtid="{D5CDD505-2E9C-101B-9397-08002B2CF9AE}" pid="9" name="Fund IDB">
    <vt:lpwstr/>
  </property>
  <property fmtid="{D5CDD505-2E9C-101B-9397-08002B2CF9AE}" pid="10" name="Series_x0020_Operations_x0020_IDB">
    <vt:lpwstr>11;#Project Profile (PP)|ac5f0c28-f2f6-431c-8d05-62f851b6a822</vt:lpwstr>
  </property>
  <property fmtid="{D5CDD505-2E9C-101B-9397-08002B2CF9AE}" pid="13" name="Sector IDB">
    <vt:lpwstr/>
  </property>
  <property fmtid="{D5CDD505-2E9C-101B-9397-08002B2CF9AE}" pid="14" name="Function Operations IDB">
    <vt:lpwstr>1;#Project Preparation, Planning and Design|29ca0c72-1fc4-435f-a09c-28585cb5eac9</vt:lpwstr>
  </property>
  <property fmtid="{D5CDD505-2E9C-101B-9397-08002B2CF9AE}" pid="15" name="Sub-Sector">
    <vt:lpwstr/>
  </property>
  <property fmtid="{D5CDD505-2E9C-101B-9397-08002B2CF9AE}" pid="16" name="Order">
    <vt:r8>11700</vt:r8>
  </property>
  <property fmtid="{D5CDD505-2E9C-101B-9397-08002B2CF9AE}" pid="17" name="_dlc_DocIdItemGuid">
    <vt:lpwstr>821668bc-f6e5-4208-bddf-39c13bb9ae0c</vt:lpwstr>
  </property>
</Properties>
</file>