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0" yWindow="-15" windowWidth="15600" windowHeight="11760"/>
  </bookViews>
  <sheets>
    <sheet name="PA 13.06.2012" sheetId="6" r:id="rId1"/>
  </sheets>
  <definedNames>
    <definedName name="_xlnm.Print_Area" localSheetId="0">'PA 13.06.2012'!$B$2:$L$47</definedName>
  </definedNames>
  <calcPr calcId="145621"/>
</workbook>
</file>

<file path=xl/calcChain.xml><?xml version="1.0" encoding="utf-8"?>
<calcChain xmlns="http://schemas.openxmlformats.org/spreadsheetml/2006/main">
  <c r="D20" i="6" l="1"/>
  <c r="S13" i="6" l="1"/>
  <c r="S14" i="6"/>
  <c r="S16" i="6"/>
  <c r="S17" i="6"/>
  <c r="S19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12" i="6"/>
  <c r="D15" i="6"/>
  <c r="S15" i="6" s="1"/>
  <c r="S20" i="6" l="1"/>
  <c r="D11" i="6" l="1"/>
  <c r="D18" i="6"/>
  <c r="S18" i="6" s="1"/>
  <c r="S38" i="6" s="1"/>
  <c r="D43" i="6" s="1"/>
  <c r="D38" i="6" l="1"/>
  <c r="D44" i="6" s="1"/>
  <c r="E44" i="6" s="1"/>
  <c r="E43" i="6" l="1"/>
  <c r="D40" i="6"/>
</calcChain>
</file>

<file path=xl/sharedStrings.xml><?xml version="1.0" encoding="utf-8"?>
<sst xmlns="http://schemas.openxmlformats.org/spreadsheetml/2006/main" count="160" uniqueCount="72">
  <si>
    <t>Total</t>
  </si>
  <si>
    <t>BID</t>
  </si>
  <si>
    <t>Comentarios</t>
  </si>
  <si>
    <t>Local</t>
  </si>
  <si>
    <t>CP</t>
  </si>
  <si>
    <t>LPN</t>
  </si>
  <si>
    <t>Pendiente</t>
  </si>
  <si>
    <t>Imprevistos</t>
  </si>
  <si>
    <t>PA</t>
  </si>
  <si>
    <t>Programa de Desarrollo Turistico de Bahia (PRODETUR Bahia)</t>
  </si>
  <si>
    <t>BR-L1300</t>
  </si>
  <si>
    <t>Plano de Aquisições - Primeiro 18 meses (da data de assinatura do contrato)</t>
  </si>
  <si>
    <t>2. OBRAS</t>
  </si>
  <si>
    <t>1. BENS</t>
  </si>
  <si>
    <t>3. SERVIÇOS DIFERENTES A CONSULTORIA</t>
  </si>
  <si>
    <t>4. CONSULTORIA</t>
  </si>
  <si>
    <t>Nº</t>
  </si>
  <si>
    <t>Descrição do Contrato</t>
  </si>
  <si>
    <t>Custo Estimado (USD)</t>
  </si>
  <si>
    <t>Método de Aquisição</t>
  </si>
  <si>
    <t>Fonte de Financiamento</t>
  </si>
  <si>
    <t>Datas Estimadas</t>
  </si>
  <si>
    <t>Publicação</t>
  </si>
  <si>
    <t>Término Contrato</t>
  </si>
  <si>
    <t>Status</t>
  </si>
  <si>
    <t>Serviços de fiscalização e supervisão de obras</t>
  </si>
  <si>
    <t>Pesquisa para Monitoramento e Avaliação dos Impactos Socioeconômicos (Linha de Base)</t>
  </si>
  <si>
    <t>Estudos de viabilidade - Projeto de Intervenção Náutica Integrada</t>
  </si>
  <si>
    <t xml:space="preserve"> Para 04 Bases Náuticas na BTS</t>
  </si>
  <si>
    <t>Estudos de viabilidade - Implantação de uma rede de Equipamento Náutico</t>
  </si>
  <si>
    <t xml:space="preserve">Melhoria e reforma do terminal náutico de Salvador (Antigo Cais da Bahiana) </t>
  </si>
  <si>
    <t>Elaboração do Plano de Comunicação e Marketing</t>
  </si>
  <si>
    <t>Pregão Eletrônico</t>
  </si>
  <si>
    <t>Equipamentos para Fortalecimento Institucional Setur/Bahiatursa - mobiliário - Ano 1 e 2</t>
  </si>
  <si>
    <t>Equipamentos para Fortalecimento Institucional Setur/Bahiatursa - veículos - Ano 1 e 2</t>
  </si>
  <si>
    <t>ex-post</t>
  </si>
  <si>
    <t>ex-ante</t>
  </si>
  <si>
    <t>SBQC - LPI</t>
  </si>
  <si>
    <t>Estudos de Impacto Ambiental e Gestão da Obra</t>
  </si>
  <si>
    <t>Estudo de Fatores e Causas da Informalidade Empresarial no setor Turístico e Desenho da Estratégia para Incentivos a Formalização</t>
  </si>
  <si>
    <t>Plano para a Implantação da Gestão Integrada de Resíduos Sólidos na BTS</t>
  </si>
  <si>
    <t>Contrato incial</t>
  </si>
  <si>
    <t>SBQ</t>
  </si>
  <si>
    <t>SBQC - LPN</t>
  </si>
  <si>
    <t>Revisão do processo de aquisição</t>
  </si>
  <si>
    <t xml:space="preserve">Plano para seleção das intervenções e dos segmentos-alvo para Fortalecimento da Produção Associada ao Turismo </t>
  </si>
  <si>
    <t>Enfoque em prefeituras municipais e grupos turisticos</t>
  </si>
  <si>
    <t>SQC</t>
  </si>
  <si>
    <t>Valor BID</t>
  </si>
  <si>
    <t>Valor Local</t>
  </si>
  <si>
    <t>USD</t>
  </si>
  <si>
    <t>%</t>
  </si>
  <si>
    <t>Avaliação dos Impactos ao Final do Projeto será outro contrato</t>
  </si>
  <si>
    <r>
      <rPr>
        <b/>
        <sz val="10"/>
        <rFont val="Calibri"/>
        <family val="2"/>
        <scheme val="minor"/>
      </rPr>
      <t>Métodos de Aquisição</t>
    </r>
    <r>
      <rPr>
        <sz val="10"/>
        <rFont val="Calibri"/>
        <family val="2"/>
        <scheme val="minor"/>
      </rPr>
      <t>: LPI: Licitação Pública Internacional; LPN: Licitação Pública Nacional; CP: Comparação de Preços; CD: Contratação Direta; SBQC: Seleção Baseada na Qualidade e Custo; SBQ: Seleção Baseada na Qualidade; SQC: Seleção Baseada nas Qualificações dos Consultores; SBMC: Seleção Baseada no Menor Custo; SBOF: Seleção Baseada em Orçamento Fixo; CI: Consultor Individual.</t>
    </r>
  </si>
  <si>
    <t>Recuperação Calle Chile</t>
  </si>
  <si>
    <t>2º semestre</t>
  </si>
  <si>
    <t>1º semestre</t>
  </si>
  <si>
    <t xml:space="preserve">1º semestre </t>
  </si>
  <si>
    <t>4º semestre</t>
  </si>
  <si>
    <t>3º semestre</t>
  </si>
  <si>
    <t>2ºsemestre</t>
  </si>
  <si>
    <t>3ºsemestre</t>
  </si>
  <si>
    <t xml:space="preserve">Estruturação do Sistema Estadual de Estatística Turística </t>
  </si>
  <si>
    <t>Diagnóstico da situação para identificação da população beneficiária e diseño do Projeto Social para Crianças em Situação de Vulnerabilidade no CHS</t>
  </si>
  <si>
    <t>SBQ - LPI</t>
  </si>
  <si>
    <t xml:space="preserve">Estudo para definição de segmento de demanda (produtos náuticos e culturales), portfólio de produtos prioritarios, e estratégia de concessão das Bases Náuticas </t>
  </si>
  <si>
    <t>Estruturação de Novos Produtos no Distrito Cultural-Turístico da BTS</t>
  </si>
  <si>
    <t xml:space="preserve">Equipamentos para Fortalecimento Institucional Setur/Bahiatursa - informática, softwares - Ano 1 e 2 </t>
  </si>
  <si>
    <t>Serviços de Gerenciadora - Apoio ao Gerenciamento do Programa e capacitaçao UCP</t>
  </si>
  <si>
    <t>Fortalecimento da Gestão Turística Municipal (Incubadoras de Gestores de Turismo)</t>
  </si>
  <si>
    <t>Educação Socioambiental - Sensibilização nos temas das Salvaguardas e sistema de indicadores municipais</t>
  </si>
  <si>
    <t>Data: 09/07/2012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</si>
</sst>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6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1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center" wrapText="1"/>
    </xf>
    <xf numFmtId="9" fontId="3" fillId="0" borderId="0" xfId="2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vertical="center" wrapText="1"/>
    </xf>
    <xf numFmtId="164" fontId="3" fillId="0" borderId="12" xfId="1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topLeftCell="A22" zoomScale="90" zoomScaleNormal="90" workbookViewId="0">
      <selection activeCell="C24" sqref="C24"/>
    </sheetView>
  </sheetViews>
  <sheetFormatPr defaultColWidth="11.42578125" defaultRowHeight="15.75" x14ac:dyDescent="0.25"/>
  <cols>
    <col min="1" max="1" width="5.28515625" style="3" customWidth="1"/>
    <col min="2" max="2" width="7.28515625" style="3" customWidth="1"/>
    <col min="3" max="3" width="52.5703125" style="3" customWidth="1"/>
    <col min="4" max="4" width="13.7109375" style="4" customWidth="1"/>
    <col min="5" max="5" width="13" style="5" customWidth="1"/>
    <col min="6" max="6" width="14.5703125" style="6" customWidth="1"/>
    <col min="7" max="7" width="9.42578125" style="3" customWidth="1"/>
    <col min="8" max="8" width="9.28515625" style="3" customWidth="1"/>
    <col min="9" max="10" width="15.7109375" style="6" customWidth="1"/>
    <col min="11" max="11" width="13.5703125" style="6" customWidth="1"/>
    <col min="12" max="12" width="34.140625" style="2" customWidth="1"/>
    <col min="13" max="13" width="12" style="3" bestFit="1" customWidth="1"/>
    <col min="14" max="14" width="13.140625" style="3" bestFit="1" customWidth="1"/>
    <col min="15" max="15" width="14.42578125" style="3" bestFit="1" customWidth="1"/>
    <col min="16" max="16384" width="11.42578125" style="3"/>
  </cols>
  <sheetData>
    <row r="1" spans="2:19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9" x14ac:dyDescent="0.25">
      <c r="B2" s="61" t="s">
        <v>9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9" x14ac:dyDescent="0.25">
      <c r="B3" s="61" t="s">
        <v>10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9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9" x14ac:dyDescent="0.25">
      <c r="B5" s="61" t="s">
        <v>11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2:19" x14ac:dyDescent="0.25">
      <c r="B6" s="61" t="s">
        <v>71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2:19" ht="15.75" customHeight="1" x14ac:dyDescent="0.25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2:19" s="6" customFormat="1" ht="16.5" thickBot="1" x14ac:dyDescent="0.3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2:19" s="6" customFormat="1" ht="33.75" customHeight="1" x14ac:dyDescent="0.25">
      <c r="B9" s="67" t="s">
        <v>16</v>
      </c>
      <c r="C9" s="66" t="s">
        <v>17</v>
      </c>
      <c r="D9" s="64" t="s">
        <v>18</v>
      </c>
      <c r="E9" s="64" t="s">
        <v>19</v>
      </c>
      <c r="F9" s="64" t="s">
        <v>44</v>
      </c>
      <c r="G9" s="66" t="s">
        <v>20</v>
      </c>
      <c r="H9" s="66"/>
      <c r="I9" s="74" t="s">
        <v>21</v>
      </c>
      <c r="J9" s="75"/>
      <c r="K9" s="64" t="s">
        <v>24</v>
      </c>
      <c r="L9" s="62" t="s">
        <v>2</v>
      </c>
    </row>
    <row r="10" spans="2:19" ht="31.5" x14ac:dyDescent="0.25">
      <c r="B10" s="68"/>
      <c r="C10" s="69"/>
      <c r="D10" s="65"/>
      <c r="E10" s="65"/>
      <c r="F10" s="65"/>
      <c r="G10" s="19" t="s">
        <v>1</v>
      </c>
      <c r="H10" s="19" t="s">
        <v>3</v>
      </c>
      <c r="I10" s="19" t="s">
        <v>22</v>
      </c>
      <c r="J10" s="19" t="s">
        <v>23</v>
      </c>
      <c r="K10" s="65"/>
      <c r="L10" s="63"/>
    </row>
    <row r="11" spans="2:19" ht="20.25" customHeight="1" x14ac:dyDescent="0.25">
      <c r="B11" s="72" t="s">
        <v>13</v>
      </c>
      <c r="C11" s="73"/>
      <c r="D11" s="20">
        <f>SUM(D12:D14)</f>
        <v>860000</v>
      </c>
      <c r="E11" s="21"/>
      <c r="F11" s="21"/>
      <c r="G11" s="21"/>
      <c r="H11" s="21"/>
      <c r="I11" s="21"/>
      <c r="J11" s="21"/>
      <c r="K11" s="22"/>
      <c r="L11" s="39"/>
    </row>
    <row r="12" spans="2:19" ht="37.5" customHeight="1" x14ac:dyDescent="0.25">
      <c r="B12" s="50">
        <v>1.1000000000000001</v>
      </c>
      <c r="C12" s="51" t="s">
        <v>67</v>
      </c>
      <c r="D12" s="15">
        <v>400000</v>
      </c>
      <c r="E12" s="25" t="s">
        <v>32</v>
      </c>
      <c r="F12" s="17" t="s">
        <v>35</v>
      </c>
      <c r="G12" s="13">
        <v>0.25</v>
      </c>
      <c r="H12" s="13">
        <v>0.75</v>
      </c>
      <c r="I12" s="48" t="s">
        <v>57</v>
      </c>
      <c r="J12" s="17" t="s">
        <v>55</v>
      </c>
      <c r="K12" s="10" t="s">
        <v>6</v>
      </c>
      <c r="L12" s="40"/>
      <c r="S12" s="12">
        <f t="shared" ref="S12:S35" si="0">D12*G12</f>
        <v>100000</v>
      </c>
    </row>
    <row r="13" spans="2:19" ht="37.5" customHeight="1" x14ac:dyDescent="0.25">
      <c r="B13" s="50">
        <v>1.2</v>
      </c>
      <c r="C13" s="51" t="s">
        <v>33</v>
      </c>
      <c r="D13" s="15">
        <v>85000</v>
      </c>
      <c r="E13" s="25" t="s">
        <v>32</v>
      </c>
      <c r="F13" s="17" t="s">
        <v>35</v>
      </c>
      <c r="G13" s="13">
        <v>0</v>
      </c>
      <c r="H13" s="13">
        <v>1</v>
      </c>
      <c r="I13" s="17" t="s">
        <v>56</v>
      </c>
      <c r="J13" s="17" t="s">
        <v>55</v>
      </c>
      <c r="K13" s="10" t="s">
        <v>6</v>
      </c>
      <c r="L13" s="40"/>
      <c r="S13" s="12">
        <f t="shared" si="0"/>
        <v>0</v>
      </c>
    </row>
    <row r="14" spans="2:19" ht="37.5" customHeight="1" x14ac:dyDescent="0.25">
      <c r="B14" s="50">
        <v>1.3</v>
      </c>
      <c r="C14" s="51" t="s">
        <v>34</v>
      </c>
      <c r="D14" s="15">
        <v>375000</v>
      </c>
      <c r="E14" s="25" t="s">
        <v>32</v>
      </c>
      <c r="F14" s="17" t="s">
        <v>35</v>
      </c>
      <c r="G14" s="13">
        <v>0.5</v>
      </c>
      <c r="H14" s="13">
        <v>0.5</v>
      </c>
      <c r="I14" s="17" t="s">
        <v>56</v>
      </c>
      <c r="J14" s="17" t="s">
        <v>55</v>
      </c>
      <c r="K14" s="10" t="s">
        <v>6</v>
      </c>
      <c r="L14" s="40"/>
      <c r="S14" s="12">
        <f t="shared" si="0"/>
        <v>187500</v>
      </c>
    </row>
    <row r="15" spans="2:19" ht="20.25" customHeight="1" x14ac:dyDescent="0.25">
      <c r="B15" s="70" t="s">
        <v>12</v>
      </c>
      <c r="C15" s="71"/>
      <c r="D15" s="20">
        <f>SUM(D16:D17)</f>
        <v>8850000</v>
      </c>
      <c r="E15" s="21"/>
      <c r="F15" s="21"/>
      <c r="G15" s="21"/>
      <c r="H15" s="21"/>
      <c r="I15" s="21"/>
      <c r="J15" s="21"/>
      <c r="K15" s="22"/>
      <c r="L15" s="39"/>
      <c r="S15" s="12">
        <f t="shared" si="0"/>
        <v>0</v>
      </c>
    </row>
    <row r="16" spans="2:19" ht="49.5" customHeight="1" x14ac:dyDescent="0.25">
      <c r="B16" s="50">
        <v>2.1</v>
      </c>
      <c r="C16" s="51" t="s">
        <v>54</v>
      </c>
      <c r="D16" s="15">
        <v>7500000</v>
      </c>
      <c r="E16" s="16" t="s">
        <v>5</v>
      </c>
      <c r="F16" s="17" t="s">
        <v>36</v>
      </c>
      <c r="G16" s="13">
        <v>0.6</v>
      </c>
      <c r="H16" s="13">
        <v>0.4</v>
      </c>
      <c r="I16" s="17" t="s">
        <v>56</v>
      </c>
      <c r="J16" s="17" t="s">
        <v>58</v>
      </c>
      <c r="K16" s="10" t="s">
        <v>6</v>
      </c>
      <c r="L16" s="40"/>
      <c r="S16" s="12">
        <f t="shared" si="0"/>
        <v>4500000</v>
      </c>
    </row>
    <row r="17" spans="2:19" ht="38.25" customHeight="1" x14ac:dyDescent="0.25">
      <c r="B17" s="50">
        <v>2.2999999999999998</v>
      </c>
      <c r="C17" s="51" t="s">
        <v>30</v>
      </c>
      <c r="D17" s="15">
        <v>1350000</v>
      </c>
      <c r="E17" s="16" t="s">
        <v>5</v>
      </c>
      <c r="F17" s="17" t="s">
        <v>35</v>
      </c>
      <c r="G17" s="13">
        <v>0.6</v>
      </c>
      <c r="H17" s="13">
        <v>0.4</v>
      </c>
      <c r="I17" s="17" t="s">
        <v>56</v>
      </c>
      <c r="J17" s="17" t="s">
        <v>58</v>
      </c>
      <c r="K17" s="10" t="s">
        <v>6</v>
      </c>
      <c r="L17" s="40"/>
      <c r="S17" s="12">
        <f t="shared" si="0"/>
        <v>810000</v>
      </c>
    </row>
    <row r="18" spans="2:19" ht="20.25" customHeight="1" x14ac:dyDescent="0.25">
      <c r="B18" s="70" t="s">
        <v>14</v>
      </c>
      <c r="C18" s="71"/>
      <c r="D18" s="20">
        <f>SUM(D19:D19)</f>
        <v>300000</v>
      </c>
      <c r="E18" s="21"/>
      <c r="F18" s="21"/>
      <c r="G18" s="21"/>
      <c r="H18" s="21"/>
      <c r="I18" s="21"/>
      <c r="J18" s="21"/>
      <c r="K18" s="22"/>
      <c r="L18" s="39"/>
      <c r="S18" s="12">
        <f t="shared" si="0"/>
        <v>0</v>
      </c>
    </row>
    <row r="19" spans="2:19" ht="20.25" customHeight="1" x14ac:dyDescent="0.25">
      <c r="B19" s="50">
        <v>3.1</v>
      </c>
      <c r="C19" s="51" t="s">
        <v>25</v>
      </c>
      <c r="D19" s="15">
        <v>300000</v>
      </c>
      <c r="E19" s="16" t="s">
        <v>4</v>
      </c>
      <c r="F19" s="17" t="s">
        <v>35</v>
      </c>
      <c r="G19" s="13">
        <v>0.5</v>
      </c>
      <c r="H19" s="13">
        <v>0.5</v>
      </c>
      <c r="I19" s="17" t="s">
        <v>56</v>
      </c>
      <c r="J19" s="17" t="s">
        <v>59</v>
      </c>
      <c r="K19" s="10" t="s">
        <v>6</v>
      </c>
      <c r="L19" s="40" t="s">
        <v>41</v>
      </c>
      <c r="S19" s="12">
        <f t="shared" si="0"/>
        <v>150000</v>
      </c>
    </row>
    <row r="20" spans="2:19" ht="20.25" customHeight="1" x14ac:dyDescent="0.25">
      <c r="B20" s="70" t="s">
        <v>15</v>
      </c>
      <c r="C20" s="71"/>
      <c r="D20" s="20">
        <f>SUM(D21:D35)</f>
        <v>10270000</v>
      </c>
      <c r="E20" s="21"/>
      <c r="F20" s="21"/>
      <c r="G20" s="21"/>
      <c r="H20" s="21"/>
      <c r="I20" s="21"/>
      <c r="J20" s="21"/>
      <c r="K20" s="22"/>
      <c r="L20" s="39"/>
      <c r="S20" s="12">
        <f t="shared" si="0"/>
        <v>0</v>
      </c>
    </row>
    <row r="21" spans="2:19" ht="38.25" customHeight="1" x14ac:dyDescent="0.25">
      <c r="B21" s="50">
        <v>4.0999999999999996</v>
      </c>
      <c r="C21" s="51" t="s">
        <v>68</v>
      </c>
      <c r="D21" s="15">
        <v>750000</v>
      </c>
      <c r="E21" s="16" t="s">
        <v>37</v>
      </c>
      <c r="F21" s="17" t="s">
        <v>36</v>
      </c>
      <c r="G21" s="13">
        <v>0.6</v>
      </c>
      <c r="H21" s="13">
        <v>0.4</v>
      </c>
      <c r="I21" s="17" t="s">
        <v>56</v>
      </c>
      <c r="J21" s="17" t="s">
        <v>59</v>
      </c>
      <c r="K21" s="10" t="s">
        <v>6</v>
      </c>
      <c r="L21" s="40" t="s">
        <v>41</v>
      </c>
      <c r="S21" s="12">
        <f t="shared" si="0"/>
        <v>450000</v>
      </c>
    </row>
    <row r="22" spans="2:19" ht="38.25" customHeight="1" x14ac:dyDescent="0.25">
      <c r="B22" s="50">
        <v>4.2</v>
      </c>
      <c r="C22" s="51" t="s">
        <v>26</v>
      </c>
      <c r="D22" s="15">
        <v>300000</v>
      </c>
      <c r="E22" s="16" t="s">
        <v>42</v>
      </c>
      <c r="F22" s="17" t="s">
        <v>36</v>
      </c>
      <c r="G22" s="13">
        <v>0.5</v>
      </c>
      <c r="H22" s="13">
        <v>0.5</v>
      </c>
      <c r="I22" s="17" t="s">
        <v>56</v>
      </c>
      <c r="J22" s="17" t="s">
        <v>55</v>
      </c>
      <c r="K22" s="10" t="s">
        <v>6</v>
      </c>
      <c r="L22" s="41" t="s">
        <v>52</v>
      </c>
      <c r="S22" s="12">
        <f t="shared" si="0"/>
        <v>150000</v>
      </c>
    </row>
    <row r="23" spans="2:19" ht="49.5" customHeight="1" x14ac:dyDescent="0.25">
      <c r="B23" s="50">
        <v>4.3</v>
      </c>
      <c r="C23" s="51" t="s">
        <v>65</v>
      </c>
      <c r="D23" s="15">
        <v>2000000</v>
      </c>
      <c r="E23" s="16" t="s">
        <v>64</v>
      </c>
      <c r="F23" s="17" t="s">
        <v>36</v>
      </c>
      <c r="G23" s="13">
        <v>0.6</v>
      </c>
      <c r="H23" s="13">
        <v>0.4</v>
      </c>
      <c r="I23" s="17" t="s">
        <v>56</v>
      </c>
      <c r="J23" s="17" t="s">
        <v>59</v>
      </c>
      <c r="K23" s="10" t="s">
        <v>6</v>
      </c>
      <c r="L23" s="41"/>
      <c r="S23" s="12">
        <f t="shared" si="0"/>
        <v>1200000</v>
      </c>
    </row>
    <row r="24" spans="2:19" ht="38.25" customHeight="1" x14ac:dyDescent="0.25">
      <c r="B24" s="50">
        <v>4.4000000000000004</v>
      </c>
      <c r="C24" s="52" t="s">
        <v>27</v>
      </c>
      <c r="D24" s="15">
        <v>1000000</v>
      </c>
      <c r="E24" s="16" t="s">
        <v>37</v>
      </c>
      <c r="F24" s="17" t="s">
        <v>36</v>
      </c>
      <c r="G24" s="13">
        <v>1</v>
      </c>
      <c r="H24" s="13">
        <v>0</v>
      </c>
      <c r="I24" s="17" t="s">
        <v>55</v>
      </c>
      <c r="J24" s="17" t="s">
        <v>59</v>
      </c>
      <c r="K24" s="10" t="s">
        <v>6</v>
      </c>
      <c r="L24" s="40" t="s">
        <v>28</v>
      </c>
      <c r="S24" s="12">
        <f t="shared" si="0"/>
        <v>1000000</v>
      </c>
    </row>
    <row r="25" spans="2:19" ht="38.25" customHeight="1" x14ac:dyDescent="0.25">
      <c r="B25" s="50">
        <v>4.5</v>
      </c>
      <c r="C25" s="52" t="s">
        <v>29</v>
      </c>
      <c r="D25" s="15">
        <v>1000000</v>
      </c>
      <c r="E25" s="16" t="s">
        <v>43</v>
      </c>
      <c r="F25" s="17" t="s">
        <v>36</v>
      </c>
      <c r="G25" s="13">
        <v>0</v>
      </c>
      <c r="H25" s="13">
        <v>1</v>
      </c>
      <c r="I25" s="17" t="s">
        <v>55</v>
      </c>
      <c r="J25" s="17" t="s">
        <v>59</v>
      </c>
      <c r="K25" s="10" t="s">
        <v>6</v>
      </c>
      <c r="L25" s="40"/>
      <c r="S25" s="12">
        <f t="shared" si="0"/>
        <v>0</v>
      </c>
    </row>
    <row r="26" spans="2:19" ht="38.25" customHeight="1" x14ac:dyDescent="0.25">
      <c r="B26" s="50">
        <v>4.5999999999999996</v>
      </c>
      <c r="C26" s="52" t="s">
        <v>66</v>
      </c>
      <c r="D26" s="15">
        <v>800000</v>
      </c>
      <c r="E26" s="16" t="s">
        <v>64</v>
      </c>
      <c r="F26" s="17" t="s">
        <v>36</v>
      </c>
      <c r="G26" s="13">
        <v>1</v>
      </c>
      <c r="H26" s="13">
        <v>0</v>
      </c>
      <c r="I26" s="17" t="s">
        <v>56</v>
      </c>
      <c r="J26" s="17" t="s">
        <v>59</v>
      </c>
      <c r="K26" s="10" t="s">
        <v>6</v>
      </c>
      <c r="L26" s="40"/>
      <c r="S26" s="12">
        <f t="shared" si="0"/>
        <v>800000</v>
      </c>
    </row>
    <row r="27" spans="2:19" ht="49.5" customHeight="1" x14ac:dyDescent="0.25">
      <c r="B27" s="50">
        <v>4.7</v>
      </c>
      <c r="C27" s="53" t="s">
        <v>39</v>
      </c>
      <c r="D27" s="23">
        <v>900000</v>
      </c>
      <c r="E27" s="16" t="s">
        <v>64</v>
      </c>
      <c r="F27" s="17" t="s">
        <v>36</v>
      </c>
      <c r="G27" s="13">
        <v>0.6</v>
      </c>
      <c r="H27" s="13">
        <v>0.4</v>
      </c>
      <c r="I27" s="17" t="s">
        <v>55</v>
      </c>
      <c r="J27" s="17" t="s">
        <v>58</v>
      </c>
      <c r="K27" s="10" t="s">
        <v>6</v>
      </c>
      <c r="L27" s="40"/>
      <c r="S27" s="12">
        <f t="shared" si="0"/>
        <v>540000</v>
      </c>
    </row>
    <row r="28" spans="2:19" ht="21.75" customHeight="1" x14ac:dyDescent="0.25">
      <c r="B28" s="50">
        <v>4.8</v>
      </c>
      <c r="C28" s="52" t="s">
        <v>31</v>
      </c>
      <c r="D28" s="15">
        <v>800000</v>
      </c>
      <c r="E28" s="16" t="s">
        <v>37</v>
      </c>
      <c r="F28" s="17" t="s">
        <v>36</v>
      </c>
      <c r="G28" s="13">
        <v>1</v>
      </c>
      <c r="H28" s="13">
        <v>0</v>
      </c>
      <c r="I28" s="17" t="s">
        <v>60</v>
      </c>
      <c r="J28" s="17" t="s">
        <v>61</v>
      </c>
      <c r="K28" s="10" t="s">
        <v>6</v>
      </c>
      <c r="L28" s="40"/>
      <c r="S28" s="12">
        <f t="shared" si="0"/>
        <v>800000</v>
      </c>
    </row>
    <row r="29" spans="2:19" ht="49.5" customHeight="1" x14ac:dyDescent="0.25">
      <c r="B29" s="54">
        <v>4.9000000000000004</v>
      </c>
      <c r="C29" s="51" t="s">
        <v>62</v>
      </c>
      <c r="D29" s="15">
        <v>500000</v>
      </c>
      <c r="E29" s="16" t="s">
        <v>37</v>
      </c>
      <c r="F29" s="17" t="s">
        <v>36</v>
      </c>
      <c r="G29" s="13">
        <v>0.6</v>
      </c>
      <c r="H29" s="13">
        <v>0.4</v>
      </c>
      <c r="I29" s="17" t="s">
        <v>55</v>
      </c>
      <c r="J29" s="17" t="s">
        <v>58</v>
      </c>
      <c r="K29" s="10" t="s">
        <v>6</v>
      </c>
      <c r="L29" s="40"/>
      <c r="S29" s="12">
        <f t="shared" si="0"/>
        <v>300000</v>
      </c>
    </row>
    <row r="30" spans="2:19" ht="49.5" customHeight="1" x14ac:dyDescent="0.25">
      <c r="B30" s="55">
        <v>4.0999999999999996</v>
      </c>
      <c r="C30" s="51" t="s">
        <v>69</v>
      </c>
      <c r="D30" s="15">
        <v>300000</v>
      </c>
      <c r="E30" s="16" t="s">
        <v>42</v>
      </c>
      <c r="F30" s="17" t="s">
        <v>35</v>
      </c>
      <c r="G30" s="13">
        <v>0.6</v>
      </c>
      <c r="H30" s="13">
        <v>0.4</v>
      </c>
      <c r="I30" s="17" t="s">
        <v>56</v>
      </c>
      <c r="J30" s="17" t="s">
        <v>59</v>
      </c>
      <c r="K30" s="10" t="s">
        <v>6</v>
      </c>
      <c r="L30" s="40"/>
      <c r="S30" s="12">
        <f t="shared" si="0"/>
        <v>180000</v>
      </c>
    </row>
    <row r="31" spans="2:19" ht="37.5" customHeight="1" x14ac:dyDescent="0.25">
      <c r="B31" s="55">
        <v>4.1100000000000003</v>
      </c>
      <c r="C31" s="51" t="s">
        <v>40</v>
      </c>
      <c r="D31" s="15">
        <v>500000</v>
      </c>
      <c r="E31" s="49" t="s">
        <v>42</v>
      </c>
      <c r="F31" s="17" t="s">
        <v>35</v>
      </c>
      <c r="G31" s="13">
        <v>0</v>
      </c>
      <c r="H31" s="13">
        <v>1</v>
      </c>
      <c r="I31" s="17" t="s">
        <v>56</v>
      </c>
      <c r="J31" s="17" t="s">
        <v>59</v>
      </c>
      <c r="K31" s="10" t="s">
        <v>6</v>
      </c>
      <c r="L31" s="40"/>
      <c r="S31" s="12">
        <f t="shared" si="0"/>
        <v>0</v>
      </c>
    </row>
    <row r="32" spans="2:19" ht="49.5" customHeight="1" x14ac:dyDescent="0.25">
      <c r="B32" s="55">
        <v>4.12</v>
      </c>
      <c r="C32" s="51" t="s">
        <v>45</v>
      </c>
      <c r="D32" s="15">
        <v>120000</v>
      </c>
      <c r="E32" s="49" t="s">
        <v>47</v>
      </c>
      <c r="F32" s="17" t="s">
        <v>35</v>
      </c>
      <c r="G32" s="13">
        <v>1</v>
      </c>
      <c r="H32" s="13">
        <v>0</v>
      </c>
      <c r="I32" s="17" t="s">
        <v>55</v>
      </c>
      <c r="J32" s="17" t="s">
        <v>59</v>
      </c>
      <c r="K32" s="10" t="s">
        <v>6</v>
      </c>
      <c r="L32" s="40"/>
      <c r="S32" s="12">
        <f t="shared" si="0"/>
        <v>120000</v>
      </c>
    </row>
    <row r="33" spans="2:19" ht="49.5" customHeight="1" x14ac:dyDescent="0.25">
      <c r="B33" s="55">
        <v>4.13</v>
      </c>
      <c r="C33" s="51" t="s">
        <v>63</v>
      </c>
      <c r="D33" s="15">
        <v>300000</v>
      </c>
      <c r="E33" s="49" t="s">
        <v>42</v>
      </c>
      <c r="F33" s="17" t="s">
        <v>35</v>
      </c>
      <c r="G33" s="13">
        <v>1</v>
      </c>
      <c r="H33" s="13">
        <v>0</v>
      </c>
      <c r="I33" s="17" t="s">
        <v>56</v>
      </c>
      <c r="J33" s="17" t="s">
        <v>59</v>
      </c>
      <c r="K33" s="10" t="s">
        <v>6</v>
      </c>
      <c r="L33" s="40"/>
      <c r="S33" s="12">
        <f t="shared" si="0"/>
        <v>300000</v>
      </c>
    </row>
    <row r="34" spans="2:19" ht="38.25" customHeight="1" x14ac:dyDescent="0.25">
      <c r="B34" s="55">
        <v>4.1399999999999997</v>
      </c>
      <c r="C34" s="51" t="s">
        <v>70</v>
      </c>
      <c r="D34" s="15">
        <v>165000</v>
      </c>
      <c r="E34" s="49" t="s">
        <v>42</v>
      </c>
      <c r="F34" s="17" t="s">
        <v>35</v>
      </c>
      <c r="G34" s="13">
        <v>0</v>
      </c>
      <c r="H34" s="13">
        <v>1</v>
      </c>
      <c r="I34" s="17" t="s">
        <v>55</v>
      </c>
      <c r="J34" s="17" t="s">
        <v>59</v>
      </c>
      <c r="K34" s="10" t="s">
        <v>6</v>
      </c>
      <c r="L34" s="40" t="s">
        <v>46</v>
      </c>
      <c r="S34" s="12">
        <f t="shared" si="0"/>
        <v>0</v>
      </c>
    </row>
    <row r="35" spans="2:19" ht="21.75" customHeight="1" thickBot="1" x14ac:dyDescent="0.3">
      <c r="B35" s="56">
        <v>4.1500000000000004</v>
      </c>
      <c r="C35" s="57" t="s">
        <v>38</v>
      </c>
      <c r="D35" s="42">
        <v>835000</v>
      </c>
      <c r="E35" s="43" t="s">
        <v>43</v>
      </c>
      <c r="F35" s="44" t="s">
        <v>35</v>
      </c>
      <c r="G35" s="45">
        <v>0.6</v>
      </c>
      <c r="H35" s="45">
        <v>0.4</v>
      </c>
      <c r="I35" s="44" t="s">
        <v>56</v>
      </c>
      <c r="J35" s="44" t="s">
        <v>59</v>
      </c>
      <c r="K35" s="46" t="s">
        <v>6</v>
      </c>
      <c r="L35" s="47"/>
      <c r="S35" s="12">
        <f t="shared" si="0"/>
        <v>501000</v>
      </c>
    </row>
    <row r="36" spans="2:19" s="26" customFormat="1" x14ac:dyDescent="0.25">
      <c r="B36" s="53"/>
      <c r="C36" s="58"/>
      <c r="D36" s="27"/>
      <c r="E36" s="28"/>
      <c r="F36" s="29"/>
      <c r="G36" s="30"/>
      <c r="H36" s="30"/>
      <c r="I36" s="29"/>
      <c r="J36" s="29"/>
      <c r="K36" s="31"/>
      <c r="L36" s="32"/>
    </row>
    <row r="37" spans="2:19" s="26" customFormat="1" x14ac:dyDescent="0.25">
      <c r="B37" s="31"/>
      <c r="C37" s="24"/>
      <c r="D37" s="27"/>
      <c r="E37" s="28"/>
      <c r="F37" s="29"/>
      <c r="G37" s="30"/>
      <c r="H37" s="30"/>
      <c r="I37" s="29"/>
      <c r="J37" s="29"/>
      <c r="K37" s="31"/>
      <c r="L37" s="32"/>
    </row>
    <row r="38" spans="2:19" ht="15.75" customHeight="1" x14ac:dyDescent="0.25">
      <c r="B38" s="1"/>
      <c r="C38" s="11" t="s">
        <v>8</v>
      </c>
      <c r="D38" s="7">
        <f>+D20+D18+D15+D11</f>
        <v>20280000</v>
      </c>
      <c r="E38" s="3"/>
      <c r="S38" s="12">
        <f>SUM(S12:S35)</f>
        <v>12088500</v>
      </c>
    </row>
    <row r="39" spans="2:19" ht="15.75" customHeight="1" x14ac:dyDescent="0.25">
      <c r="B39" s="1"/>
      <c r="C39" s="8" t="s">
        <v>7</v>
      </c>
      <c r="D39" s="4">
        <v>149210</v>
      </c>
    </row>
    <row r="40" spans="2:19" ht="15.75" customHeight="1" x14ac:dyDescent="0.25">
      <c r="B40" s="1"/>
      <c r="C40" s="11" t="s">
        <v>0</v>
      </c>
      <c r="D40" s="7">
        <f>SUM(D38:D39)</f>
        <v>20429210</v>
      </c>
      <c r="E40" s="9"/>
      <c r="G40" s="12"/>
      <c r="J40" s="14"/>
      <c r="K40" s="14"/>
    </row>
    <row r="41" spans="2:19" ht="15.75" customHeight="1" x14ac:dyDescent="0.25">
      <c r="B41" s="1"/>
    </row>
    <row r="42" spans="2:19" ht="15.75" customHeight="1" x14ac:dyDescent="0.25">
      <c r="D42" s="34" t="s">
        <v>50</v>
      </c>
      <c r="E42" s="18" t="s">
        <v>51</v>
      </c>
      <c r="I42" s="3"/>
      <c r="J42" s="3"/>
      <c r="K42" s="3"/>
    </row>
    <row r="43" spans="2:19" ht="15.75" customHeight="1" x14ac:dyDescent="0.25">
      <c r="C43" s="11" t="s">
        <v>48</v>
      </c>
      <c r="D43" s="14">
        <f>S38</f>
        <v>12088500</v>
      </c>
      <c r="E43" s="33">
        <f>D43/D38</f>
        <v>0.5960798816568047</v>
      </c>
    </row>
    <row r="44" spans="2:19" ht="15.75" customHeight="1" x14ac:dyDescent="0.25">
      <c r="C44" s="11" t="s">
        <v>49</v>
      </c>
      <c r="D44" s="14">
        <f>D38-S38</f>
        <v>8191500</v>
      </c>
      <c r="E44" s="33">
        <f>D44/D38</f>
        <v>0.40392011834319524</v>
      </c>
    </row>
    <row r="45" spans="2:19" ht="15.75" customHeight="1" x14ac:dyDescent="0.25">
      <c r="H45" s="12"/>
    </row>
    <row r="46" spans="2:19" ht="15.75" customHeight="1" thickBot="1" x14ac:dyDescent="0.3">
      <c r="B46" s="35"/>
      <c r="C46" s="35"/>
      <c r="D46" s="36"/>
      <c r="E46" s="37"/>
      <c r="F46" s="38"/>
      <c r="G46" s="35"/>
      <c r="H46" s="35"/>
      <c r="I46" s="38"/>
      <c r="J46" s="38"/>
      <c r="K46" s="38"/>
      <c r="L46" s="35"/>
    </row>
    <row r="47" spans="2:19" ht="60" customHeight="1" x14ac:dyDescent="0.25">
      <c r="B47" s="60" t="s">
        <v>53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51" spans="3:12" ht="21" x14ac:dyDescent="0.25">
      <c r="C51" s="59"/>
      <c r="D51" s="59"/>
      <c r="E51" s="59"/>
      <c r="F51" s="59"/>
      <c r="G51" s="59"/>
      <c r="H51" s="59"/>
      <c r="I51" s="59"/>
      <c r="J51" s="59"/>
      <c r="K51" s="59"/>
      <c r="L51" s="59"/>
    </row>
  </sheetData>
  <mergeCells count="23">
    <mergeCell ref="B4:L4"/>
    <mergeCell ref="B7:L7"/>
    <mergeCell ref="B20:C20"/>
    <mergeCell ref="B18:C18"/>
    <mergeCell ref="B15:C15"/>
    <mergeCell ref="B11:C11"/>
    <mergeCell ref="I9:J9"/>
    <mergeCell ref="C51:L51"/>
    <mergeCell ref="B47:L47"/>
    <mergeCell ref="B1:L1"/>
    <mergeCell ref="B8:L8"/>
    <mergeCell ref="L9:L10"/>
    <mergeCell ref="K9:K10"/>
    <mergeCell ref="G9:H9"/>
    <mergeCell ref="B9:B10"/>
    <mergeCell ref="C9:C10"/>
    <mergeCell ref="D9:D10"/>
    <mergeCell ref="E9:E10"/>
    <mergeCell ref="F9:F10"/>
    <mergeCell ref="B6:L6"/>
    <mergeCell ref="B3:L3"/>
    <mergeCell ref="B5:L5"/>
    <mergeCell ref="B2:L2"/>
  </mergeCells>
  <pageMargins left="0.43307086614173201" right="0.23622047244094499" top="0.74803149606299202" bottom="0.74803149606299202" header="0.31496062992126" footer="0.31496062992126"/>
  <pageSetup paperSize="9" scale="48" fitToHeight="3" orientation="portrait" r:id="rId1"/>
  <headerFooter>
    <oddHeader>&amp;L&amp;F&amp;R&amp;P de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95D566559D5299498C534F2B0CB33FB1" ma:contentTypeVersion="0" ma:contentTypeDescription="A content type to manage public (operations) IDB documents" ma:contentTypeScope="" ma:versionID="7beae1f1f791fd2c21b0ac4481fad7fa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Procurement Plan</Disclosure_x0020_Activity>
    <Key_x0020_Document xmlns="9c571b2f-e523-4ab2-ba2e-09e151a03ef4">false</Key_x0020_Document>
    <Division_x0020_or_x0020_Unit xmlns="9c571b2f-e523-4ab2-ba2e-09e151a03ef4">INE/RND</Division_x0020_or_x0020_Unit>
    <Other_x0020_Author xmlns="9c571b2f-e523-4ab2-ba2e-09e151a03ef4" xsi:nil="true"/>
    <Region xmlns="9c571b2f-e523-4ab2-ba2e-09e151a03ef4" xsi:nil="true"/>
    <IDBDocs_x0020_Number xmlns="9c571b2f-e523-4ab2-ba2e-09e151a03ef4">36919043</IDBDocs_x0020_Number>
    <Document_x0020_Author xmlns="9c571b2f-e523-4ab2-ba2e-09e151a03ef4">Moreda Mora, Adela</Document_x0020_Author>
    <Publication_x0020_Type xmlns="9c571b2f-e523-4ab2-ba2e-09e151a03ef4" xsi:nil="true"/>
    <Operation_x0020_Type xmlns="9c571b2f-e523-4ab2-ba2e-09e151a03ef4" xsi:nil="true"/>
    <TaxCatchAll xmlns="9c571b2f-e523-4ab2-ba2e-09e151a03ef4">
      <Value>17</Value>
      <Value>11</Value>
    </TaxCatchAll>
    <Fiscal_x0020_Year_x0020_IDB xmlns="9c571b2f-e523-4ab2-ba2e-09e151a03ef4">2012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BR-L1300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Plan&lt;/USER_STAGE&gt;&lt;PD_OBJ_TYPE&gt;0&lt;/PD_OBJ_TYPE&gt;&lt;MAKERECORD&gt;N&lt;/MAKERECORD&gt;&lt;PD_FILEPT_NO&gt;PO-BR-L1300-Plan&lt;/PD_FILEPT_NO&gt;&lt;/Data&gt;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PA-ECO</Webtopic>
    <Identifier xmlns="9c571b2f-e523-4ab2-ba2e-09e151a03ef4">PIC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601A0486-4A3E-482E-8E48-239049EE1EA0}"/>
</file>

<file path=customXml/itemProps2.xml><?xml version="1.0" encoding="utf-8"?>
<ds:datastoreItem xmlns:ds="http://schemas.openxmlformats.org/officeDocument/2006/customXml" ds:itemID="{FC0F8542-7910-4FFA-8776-6724FD9DCFE7}"/>
</file>

<file path=customXml/itemProps3.xml><?xml version="1.0" encoding="utf-8"?>
<ds:datastoreItem xmlns:ds="http://schemas.openxmlformats.org/officeDocument/2006/customXml" ds:itemID="{AD0C4699-FC25-4D06-AB0F-3D7785ED93BC}"/>
</file>

<file path=customXml/itemProps4.xml><?xml version="1.0" encoding="utf-8"?>
<ds:datastoreItem xmlns:ds="http://schemas.openxmlformats.org/officeDocument/2006/customXml" ds:itemID="{A89CCA47-734B-4A24-9388-2CCCF75F1915}"/>
</file>

<file path=customXml/itemProps5.xml><?xml version="1.0" encoding="utf-8"?>
<ds:datastoreItem xmlns:ds="http://schemas.openxmlformats.org/officeDocument/2006/customXml" ds:itemID="{A633735B-6B49-44D5-91FC-7C0FEE63A2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 13.06.2012</vt:lpstr>
      <vt:lpstr>'PA 13.06.2012'!Print_Area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BR-L1300 - POD - Link Requerido Plan de Adquisiciones</dc:title>
  <dc:creator>Valued Customer</dc:creator>
  <cp:lastModifiedBy>Inter-American Development Bank</cp:lastModifiedBy>
  <cp:lastPrinted>2012-06-13T15:25:33Z</cp:lastPrinted>
  <dcterms:created xsi:type="dcterms:W3CDTF">2011-08-12T16:57:17Z</dcterms:created>
  <dcterms:modified xsi:type="dcterms:W3CDTF">2012-07-10T15:53:29Z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0x01010046CF21643EE8D14686A648AA6DAD08920095D566559D5299498C534F2B0CB33FB1</vt:lpwstr>
  </property>
  <property fmtid="{D5CDD505-2E9C-101B-9397-08002B2CF9AE}" pid="5" name="TaxKeywordTaxHTField">
    <vt:lpwstr/>
  </property>
  <property fmtid="{D5CDD505-2E9C-101B-9397-08002B2CF9AE}" pid="6" name="Series Operations IDB">
    <vt:lpwstr>17;#Project Profile (PP)|ac5f0c28-f2f6-431c-8d05-62f851b6a822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17;#Project Profile (PP)|ac5f0c28-f2f6-431c-8d05-62f851b6a822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11;#Project Preparation, Planning and Design|29ca0c72-1fc4-435f-a09c-28585cb5eac9</vt:lpwstr>
  </property>
</Properties>
</file>