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595" windowHeight="8700"/>
  </bookViews>
  <sheets>
    <sheet name="Hoja1" sheetId="1" r:id="rId1"/>
    <sheet name="Hoja2" sheetId="2" r:id="rId2"/>
    <sheet name="Hoja3" sheetId="3" r:id="rId3"/>
  </sheets>
  <definedNames>
    <definedName name="_xlnm.Print_Area" localSheetId="0">Hoja1!$A$7:$J$45</definedName>
    <definedName name="_xlnm.Print_Titles" localSheetId="0">Hoja1!$1:$6</definedName>
  </definedNames>
  <calcPr calcId="114210" fullCalcOnLoad="1"/>
</workbook>
</file>

<file path=xl/calcChain.xml><?xml version="1.0" encoding="utf-8"?>
<calcChain xmlns="http://schemas.openxmlformats.org/spreadsheetml/2006/main">
  <c r="C21" i="1"/>
  <c r="C11"/>
  <c r="C17"/>
  <c r="C22"/>
  <c r="C23"/>
  <c r="C24"/>
  <c r="C27"/>
  <c r="C44"/>
  <c r="C45"/>
  <c r="H13"/>
</calcChain>
</file>

<file path=xl/sharedStrings.xml><?xml version="1.0" encoding="utf-8"?>
<sst xmlns="http://schemas.openxmlformats.org/spreadsheetml/2006/main" count="237" uniqueCount="117">
  <si>
    <t>Plan de Movilidad Urbana</t>
  </si>
  <si>
    <t>Terrenos</t>
  </si>
  <si>
    <t>Consultas y encuestas permanentes</t>
  </si>
  <si>
    <t>Campaña de sensibilización y difusión</t>
  </si>
  <si>
    <t>Intercambiador 8 de Octubre y Belloni</t>
  </si>
  <si>
    <t>1.N° de ref.</t>
  </si>
  <si>
    <t>2. Descripción de la Adquisición</t>
  </si>
  <si>
    <t>3.Costo Estimado de la Adquisición en US$</t>
  </si>
  <si>
    <t>4.Método de Adquisición</t>
  </si>
  <si>
    <t>5.Revisión ex-ante o ex-post</t>
  </si>
  <si>
    <t>6.Fuente de Financiamiento y su porcentaje</t>
  </si>
  <si>
    <t xml:space="preserve">7.Fechas Estimadas de contratación o adquisición </t>
  </si>
  <si>
    <t>8.Estatus (Pendiente, en proceso, adjudicado, cancelado)</t>
  </si>
  <si>
    <t>9.Comentarios</t>
  </si>
  <si>
    <t>BID %</t>
  </si>
  <si>
    <t>Local  %</t>
  </si>
  <si>
    <t>1. Bienes y Servicios</t>
  </si>
  <si>
    <t>1.1</t>
  </si>
  <si>
    <t>Canje</t>
  </si>
  <si>
    <t>Ex-post</t>
  </si>
  <si>
    <t>Expropiación</t>
  </si>
  <si>
    <t>1.2</t>
  </si>
  <si>
    <t>Tecnología y equipamiento informático</t>
  </si>
  <si>
    <t>LPN</t>
  </si>
  <si>
    <t>1.3</t>
  </si>
  <si>
    <t>Columnas con pescante p/ semáforos</t>
  </si>
  <si>
    <t>Comparación de precios</t>
  </si>
  <si>
    <t>Pendiente</t>
  </si>
  <si>
    <t>1.4</t>
  </si>
  <si>
    <t>En proceso</t>
  </si>
  <si>
    <t>1.5</t>
  </si>
  <si>
    <t>Equipos Monitoreo Plan de Gestión Ambiental y Social</t>
  </si>
  <si>
    <t>1.6</t>
  </si>
  <si>
    <t>Sincronización semafórica</t>
  </si>
  <si>
    <t>Ex-ante</t>
  </si>
  <si>
    <t>1.7</t>
  </si>
  <si>
    <t>2. Obras</t>
  </si>
  <si>
    <t>2.1</t>
  </si>
  <si>
    <t>LPI</t>
  </si>
  <si>
    <t>2.2</t>
  </si>
  <si>
    <t>2.3</t>
  </si>
  <si>
    <t>2.4</t>
  </si>
  <si>
    <t>2.5</t>
  </si>
  <si>
    <t>2.6</t>
  </si>
  <si>
    <t>Terreno Terminal Colón</t>
  </si>
  <si>
    <t>Realizado</t>
  </si>
  <si>
    <t>Terreno Terminal Hipódromo</t>
  </si>
  <si>
    <t>1.8</t>
  </si>
  <si>
    <t>1.9</t>
  </si>
  <si>
    <t>1.10</t>
  </si>
  <si>
    <t>Otros bienes y servicios</t>
  </si>
  <si>
    <t>Corredor exclusivo Agraciada - Garzón (tramo Garzón )</t>
  </si>
  <si>
    <t>Corredor exclusivo Agraciada - Garzón (Agraciada tramo II entre Viaducto y G.Caraballo y Paraguay, Rondeau)</t>
  </si>
  <si>
    <t>Corredor exclusivo Agraciada - Garzón (Agraciada tramo 1 entre C.M.Ramírez al Viaducto y vías complementarias: San Quintín, Llupes, Mármol, M.H y Obes y Uruguayana)</t>
  </si>
  <si>
    <t>Corredor exclusivo General Flores</t>
  </si>
  <si>
    <t>Corredores Alterntivos Pintados (señalización vertical  con cartelería)</t>
  </si>
  <si>
    <t>Corredor exclusivo Agraciada - Garzón (Viaducto)</t>
  </si>
  <si>
    <t>Otras obras menores (cada una menor a USD 3.000.000)</t>
  </si>
  <si>
    <t>permanente</t>
  </si>
  <si>
    <t>2.7</t>
  </si>
  <si>
    <t>2.8</t>
  </si>
  <si>
    <t>2.9</t>
  </si>
  <si>
    <t>2.10</t>
  </si>
  <si>
    <t>2.11</t>
  </si>
  <si>
    <t>2.12</t>
  </si>
  <si>
    <t>2.13</t>
  </si>
  <si>
    <t>Plan de Adquisiciones</t>
  </si>
  <si>
    <t>Obras necesarias para montaje de cruces semaforizados</t>
  </si>
  <si>
    <t>Canalización y Semaforización Alred. Monumento L.B.Berres</t>
  </si>
  <si>
    <t>bienes</t>
  </si>
  <si>
    <t>no asignado</t>
  </si>
  <si>
    <t>obras</t>
  </si>
  <si>
    <t>Reparación del Viaducto de la Av. Agraciada</t>
  </si>
  <si>
    <t>1.11</t>
  </si>
  <si>
    <t xml:space="preserve">bienes y servicios </t>
  </si>
  <si>
    <t>1.12</t>
  </si>
  <si>
    <t>1.13</t>
  </si>
  <si>
    <t>Consultor Hidráulico</t>
  </si>
  <si>
    <t>Contratación directa</t>
  </si>
  <si>
    <t>1.14</t>
  </si>
  <si>
    <t>Consultor Eléctrico Terminal Colón</t>
  </si>
  <si>
    <t>En ejecución</t>
  </si>
  <si>
    <t>Para firma contrato</t>
  </si>
  <si>
    <t>Total estimado en USD</t>
  </si>
  <si>
    <t>Auditoría Financiera</t>
  </si>
  <si>
    <t>Adjudicado</t>
  </si>
  <si>
    <t>4 años</t>
  </si>
  <si>
    <t>1.15</t>
  </si>
  <si>
    <t>Convenio</t>
  </si>
  <si>
    <t>1.16</t>
  </si>
  <si>
    <t>Diseños futuros corredores</t>
  </si>
  <si>
    <t>RRHH PMU</t>
  </si>
  <si>
    <t>set-09</t>
  </si>
  <si>
    <t>Corredores Alternativos Pintados (señalizac.horizontal c/pintura termoplástica)</t>
  </si>
  <si>
    <t>Adquisición de Equipos de Computación y Mobiliario</t>
  </si>
  <si>
    <t>Servicios</t>
  </si>
  <si>
    <t>-</t>
  </si>
  <si>
    <t>comunicación, publicidad</t>
  </si>
  <si>
    <t>Motivo:Transitorio, ante la necesidad de mantener la difusión hacia la población, hasta que se realice una LPN.</t>
  </si>
  <si>
    <t>2.14</t>
  </si>
  <si>
    <t>2.15</t>
  </si>
  <si>
    <t>2.16</t>
  </si>
  <si>
    <t>Demarcación horizontal con pintura termoplástica</t>
  </si>
  <si>
    <t>1.7.1</t>
  </si>
  <si>
    <t>1.7.2</t>
  </si>
  <si>
    <t>Campaña Difusión e Información del Transporte Urbano</t>
  </si>
  <si>
    <t>Set-09</t>
  </si>
  <si>
    <t>1.10.1</t>
  </si>
  <si>
    <t>1.10.2</t>
  </si>
  <si>
    <t>Consultora en Modelos de Transporte</t>
  </si>
  <si>
    <t>Consultoría GDF</t>
  </si>
  <si>
    <t>INE y otros no asignados</t>
  </si>
  <si>
    <t>Terminal Hipódromo</t>
  </si>
  <si>
    <t>Terminal Central</t>
  </si>
  <si>
    <t>Terminal Colón</t>
  </si>
  <si>
    <t>Préstamo BID 2040/OC-UR,  UR - L1025</t>
  </si>
  <si>
    <t xml:space="preserve">Modificacion del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</si>
</sst>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0" formatCode="_ * #,##0.00_ ;_ * \-#,##0.00_ ;_ * \-??_ ;_ @_ "/>
    <numFmt numFmtId="181" formatCode="_ * #,##0_ ;_ * \-#,##0_ ;_ * \-??_ ;_ @_ "/>
    <numFmt numFmtId="183" formatCode="[$-409]d\-mmm\-yy;@"/>
  </numFmts>
  <fonts count="2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80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54">
    <xf numFmtId="0" fontId="0" fillId="0" borderId="0" xfId="0"/>
    <xf numFmtId="181" fontId="19" fillId="0" borderId="0" xfId="32" applyNumberFormat="1" applyFont="1" applyFill="1" applyBorder="1" applyAlignment="1" applyProtection="1"/>
    <xf numFmtId="181" fontId="1" fillId="0" borderId="0" xfId="32" applyNumberFormat="1" applyFont="1" applyFill="1" applyBorder="1" applyAlignment="1" applyProtection="1"/>
    <xf numFmtId="0" fontId="20" fillId="0" borderId="0" xfId="0" applyFont="1" applyAlignment="1">
      <alignment horizontal="left" vertical="center" wrapText="1"/>
    </xf>
    <xf numFmtId="3" fontId="20" fillId="0" borderId="0" xfId="33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7" fontId="20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9" fontId="21" fillId="0" borderId="10" xfId="36" applyFont="1" applyBorder="1" applyAlignment="1">
      <alignment horizontal="center" vertical="center" wrapText="1"/>
    </xf>
    <xf numFmtId="17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17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9" fontId="21" fillId="0" borderId="14" xfId="36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3" fontId="0" fillId="0" borderId="0" xfId="0" applyNumberFormat="1"/>
    <xf numFmtId="0" fontId="21" fillId="0" borderId="15" xfId="0" applyFont="1" applyBorder="1" applyAlignment="1">
      <alignment horizontal="left" vertical="center" wrapText="1"/>
    </xf>
    <xf numFmtId="0" fontId="0" fillId="0" borderId="0" xfId="0" applyFill="1"/>
    <xf numFmtId="0" fontId="21" fillId="0" borderId="14" xfId="0" applyFont="1" applyBorder="1" applyAlignment="1">
      <alignment horizontal="left" vertical="center" wrapText="1"/>
    </xf>
    <xf numFmtId="17" fontId="21" fillId="0" borderId="14" xfId="0" applyNumberFormat="1" applyFont="1" applyFill="1" applyBorder="1" applyAlignment="1">
      <alignment horizontal="center" vertical="center" wrapText="1"/>
    </xf>
    <xf numFmtId="3" fontId="19" fillId="24" borderId="16" xfId="0" applyNumberFormat="1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9" fillId="24" borderId="16" xfId="0" applyFont="1" applyFill="1" applyBorder="1"/>
    <xf numFmtId="0" fontId="19" fillId="25" borderId="19" xfId="0" applyFont="1" applyFill="1" applyBorder="1" applyAlignment="1">
      <alignment horizontal="center" vertical="center" wrapText="1"/>
    </xf>
    <xf numFmtId="3" fontId="21" fillId="26" borderId="10" xfId="33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3" fontId="21" fillId="26" borderId="14" xfId="33" applyNumberFormat="1" applyFont="1" applyFill="1" applyBorder="1" applyAlignment="1">
      <alignment horizontal="center" vertical="center" wrapText="1"/>
    </xf>
    <xf numFmtId="183" fontId="19" fillId="0" borderId="0" xfId="0" applyNumberFormat="1" applyFont="1"/>
    <xf numFmtId="181" fontId="19" fillId="0" borderId="0" xfId="32" applyNumberFormat="1" applyFont="1" applyFill="1" applyBorder="1" applyAlignment="1" applyProtection="1">
      <alignment horizontal="left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17" fontId="19" fillId="25" borderId="21" xfId="0" applyNumberFormat="1" applyFont="1" applyFill="1" applyBorder="1" applyAlignment="1">
      <alignment horizontal="center" vertical="center" wrapText="1"/>
    </xf>
    <xf numFmtId="17" fontId="19" fillId="25" borderId="22" xfId="0" applyNumberFormat="1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3" fontId="19" fillId="25" borderId="14" xfId="33" applyNumberFormat="1" applyFont="1" applyFill="1" applyBorder="1" applyAlignment="1">
      <alignment horizontal="center" vertical="center" wrapText="1"/>
    </xf>
    <xf numFmtId="3" fontId="19" fillId="25" borderId="12" xfId="33" applyNumberFormat="1" applyFont="1" applyFill="1" applyBorder="1" applyAlignment="1">
      <alignment horizontal="center" vertical="center" wrapText="1"/>
    </xf>
  </cellXfs>
  <cellStyles count="45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Millares_2008.08.13 para detalle costos" xfId="32"/>
    <cellStyle name="Millares_Plan de Adquisiciones" xfId="33"/>
    <cellStyle name="Neutral" xfId="34" builtinId="28" customBuiltin="1"/>
    <cellStyle name="Normal" xfId="0" builtinId="0"/>
    <cellStyle name="Notas" xfId="35"/>
    <cellStyle name="Porcentual_2008.08.14 Plan Adquisiciones PMU" xfId="36"/>
    <cellStyle name="Salida" xfId="37"/>
    <cellStyle name="Texto de advertencia" xfId="38"/>
    <cellStyle name="Texto explicativo" xfId="39"/>
    <cellStyle name="Título" xfId="40"/>
    <cellStyle name="Título 1" xfId="41"/>
    <cellStyle name="Título 2" xfId="42"/>
    <cellStyle name="Título 3" xfId="43"/>
    <cellStyle name="Total" xfId="4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pane ySplit="6" topLeftCell="A7" activePane="bottomLeft" state="frozen"/>
      <selection pane="bottomLeft" activeCell="E2" sqref="E2"/>
    </sheetView>
  </sheetViews>
  <sheetFormatPr defaultColWidth="11.42578125" defaultRowHeight="12.75"/>
  <cols>
    <col min="1" max="1" width="9.5703125" customWidth="1"/>
    <col min="2" max="2" width="26.85546875" customWidth="1"/>
    <col min="3" max="3" width="11.42578125" customWidth="1"/>
    <col min="4" max="4" width="13.140625" customWidth="1"/>
    <col min="5" max="7" width="11.42578125" customWidth="1"/>
    <col min="8" max="8" width="13.140625" customWidth="1"/>
    <col min="9" max="9" width="11.5703125" customWidth="1"/>
    <col min="10" max="10" width="23.140625" customWidth="1"/>
  </cols>
  <sheetData>
    <row r="1" spans="1:10">
      <c r="A1" s="1" t="s">
        <v>0</v>
      </c>
      <c r="B1" s="2"/>
      <c r="C1" s="1"/>
      <c r="D1" s="1"/>
      <c r="E1" s="1"/>
      <c r="F1" s="1"/>
      <c r="G1" s="1"/>
      <c r="H1" s="1"/>
      <c r="I1" s="1"/>
      <c r="J1" s="2"/>
    </row>
    <row r="2" spans="1:10" ht="13.5" customHeight="1">
      <c r="A2" s="1" t="s">
        <v>115</v>
      </c>
      <c r="B2" s="2"/>
      <c r="C2" s="1"/>
      <c r="D2" s="1"/>
      <c r="E2" s="40" t="s">
        <v>116</v>
      </c>
      <c r="G2" s="39">
        <v>40018</v>
      </c>
      <c r="J2" s="2"/>
    </row>
    <row r="3" spans="1:10" ht="13.5" customHeight="1">
      <c r="A3" s="1" t="s">
        <v>66</v>
      </c>
      <c r="B3" s="2"/>
      <c r="C3" s="1"/>
      <c r="D3" s="1"/>
      <c r="E3" s="1"/>
      <c r="J3" s="2"/>
    </row>
    <row r="4" spans="1:10" ht="10.5" customHeight="1">
      <c r="A4" s="1"/>
      <c r="B4" s="3"/>
      <c r="C4" s="4"/>
      <c r="D4" s="5"/>
      <c r="E4" s="5"/>
      <c r="F4" s="5"/>
      <c r="G4" s="5"/>
      <c r="H4" s="6"/>
      <c r="I4" s="5"/>
      <c r="J4" s="5"/>
    </row>
    <row r="5" spans="1:10" ht="12.75" customHeight="1">
      <c r="A5" s="41" t="s">
        <v>5</v>
      </c>
      <c r="B5" s="41" t="s">
        <v>6</v>
      </c>
      <c r="C5" s="52" t="s">
        <v>7</v>
      </c>
      <c r="D5" s="41" t="s">
        <v>8</v>
      </c>
      <c r="E5" s="41" t="s">
        <v>9</v>
      </c>
      <c r="F5" s="43" t="s">
        <v>10</v>
      </c>
      <c r="G5" s="44"/>
      <c r="H5" s="48" t="s">
        <v>11</v>
      </c>
      <c r="I5" s="50" t="s">
        <v>12</v>
      </c>
      <c r="J5" s="41" t="s">
        <v>13</v>
      </c>
    </row>
    <row r="6" spans="1:10" ht="87.75" customHeight="1">
      <c r="A6" s="42"/>
      <c r="B6" s="42"/>
      <c r="C6" s="53"/>
      <c r="D6" s="42"/>
      <c r="E6" s="42"/>
      <c r="F6" s="33" t="s">
        <v>14</v>
      </c>
      <c r="G6" s="33" t="s">
        <v>15</v>
      </c>
      <c r="H6" s="49"/>
      <c r="I6" s="51"/>
      <c r="J6" s="42"/>
    </row>
    <row r="7" spans="1:10" ht="15" customHeight="1">
      <c r="A7" s="45" t="s">
        <v>16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ht="25.5" customHeight="1">
      <c r="A8" s="7" t="s">
        <v>17</v>
      </c>
      <c r="B8" s="20" t="s">
        <v>44</v>
      </c>
      <c r="C8" s="34"/>
      <c r="D8" s="9" t="s">
        <v>18</v>
      </c>
      <c r="E8" s="7" t="s">
        <v>19</v>
      </c>
      <c r="F8" s="10"/>
      <c r="G8" s="11">
        <v>1</v>
      </c>
      <c r="H8" s="12">
        <v>39661</v>
      </c>
      <c r="I8" s="35" t="s">
        <v>45</v>
      </c>
      <c r="J8" s="7" t="s">
        <v>69</v>
      </c>
    </row>
    <row r="9" spans="1:10" ht="25.5" customHeight="1">
      <c r="A9" s="7" t="s">
        <v>21</v>
      </c>
      <c r="B9" s="20" t="s">
        <v>46</v>
      </c>
      <c r="C9" s="34"/>
      <c r="D9" s="9" t="s">
        <v>18</v>
      </c>
      <c r="E9" s="7" t="s">
        <v>19</v>
      </c>
      <c r="F9" s="10"/>
      <c r="G9" s="11">
        <v>1</v>
      </c>
      <c r="H9" s="12">
        <v>39661</v>
      </c>
      <c r="I9" s="35" t="s">
        <v>29</v>
      </c>
      <c r="J9" s="7" t="s">
        <v>69</v>
      </c>
    </row>
    <row r="10" spans="1:10" ht="25.5" customHeight="1">
      <c r="A10" s="7" t="s">
        <v>24</v>
      </c>
      <c r="B10" s="20" t="s">
        <v>1</v>
      </c>
      <c r="C10" s="34">
        <v>5000000</v>
      </c>
      <c r="D10" s="9" t="s">
        <v>20</v>
      </c>
      <c r="E10" s="7" t="s">
        <v>19</v>
      </c>
      <c r="F10" s="11">
        <v>1</v>
      </c>
      <c r="G10" s="11"/>
      <c r="H10" s="12">
        <v>39753</v>
      </c>
      <c r="I10" s="35" t="s">
        <v>29</v>
      </c>
      <c r="J10" s="7" t="s">
        <v>69</v>
      </c>
    </row>
    <row r="11" spans="1:10" ht="25.5">
      <c r="A11" s="7" t="s">
        <v>28</v>
      </c>
      <c r="B11" s="20" t="s">
        <v>22</v>
      </c>
      <c r="C11" s="34">
        <f>200000-C12</f>
        <v>182000</v>
      </c>
      <c r="D11" s="9" t="s">
        <v>23</v>
      </c>
      <c r="E11" s="7" t="s">
        <v>19</v>
      </c>
      <c r="F11" s="11"/>
      <c r="G11" s="11">
        <v>1</v>
      </c>
      <c r="H11" s="12" t="s">
        <v>58</v>
      </c>
      <c r="I11" s="35" t="s">
        <v>27</v>
      </c>
      <c r="J11" s="7" t="s">
        <v>69</v>
      </c>
    </row>
    <row r="12" spans="1:10" ht="25.5">
      <c r="A12" s="7" t="s">
        <v>30</v>
      </c>
      <c r="B12" s="20" t="s">
        <v>94</v>
      </c>
      <c r="C12" s="34">
        <v>18000</v>
      </c>
      <c r="D12" s="9" t="s">
        <v>26</v>
      </c>
      <c r="E12" s="7" t="s">
        <v>19</v>
      </c>
      <c r="F12" s="11"/>
      <c r="G12" s="11">
        <v>1</v>
      </c>
      <c r="H12" s="12">
        <v>39965</v>
      </c>
      <c r="I12" s="35" t="s">
        <v>29</v>
      </c>
      <c r="J12" s="7" t="s">
        <v>69</v>
      </c>
    </row>
    <row r="13" spans="1:10" ht="25.5">
      <c r="A13" s="7" t="s">
        <v>32</v>
      </c>
      <c r="B13" s="20" t="s">
        <v>25</v>
      </c>
      <c r="C13" s="34">
        <v>20000</v>
      </c>
      <c r="D13" s="9" t="s">
        <v>26</v>
      </c>
      <c r="E13" s="7" t="s">
        <v>19</v>
      </c>
      <c r="F13" s="11">
        <v>1</v>
      </c>
      <c r="G13" s="11"/>
      <c r="H13" s="12">
        <f>+H12</f>
        <v>39965</v>
      </c>
      <c r="I13" s="35" t="s">
        <v>29</v>
      </c>
      <c r="J13" s="7" t="s">
        <v>69</v>
      </c>
    </row>
    <row r="14" spans="1:10" ht="25.5" customHeight="1">
      <c r="A14" s="7" t="s">
        <v>35</v>
      </c>
      <c r="B14" s="20" t="s">
        <v>3</v>
      </c>
      <c r="C14" s="34"/>
      <c r="D14" s="14" t="s">
        <v>96</v>
      </c>
      <c r="E14" s="7" t="s">
        <v>96</v>
      </c>
      <c r="F14" s="11" t="s">
        <v>96</v>
      </c>
      <c r="G14" s="11" t="s">
        <v>96</v>
      </c>
      <c r="H14" s="16" t="s">
        <v>96</v>
      </c>
      <c r="I14" s="35" t="s">
        <v>96</v>
      </c>
      <c r="J14" s="7" t="s">
        <v>96</v>
      </c>
    </row>
    <row r="15" spans="1:10" ht="25.5">
      <c r="A15" s="7" t="s">
        <v>103</v>
      </c>
      <c r="B15" s="20" t="s">
        <v>3</v>
      </c>
      <c r="C15" s="34">
        <v>375000</v>
      </c>
      <c r="D15" s="9" t="s">
        <v>23</v>
      </c>
      <c r="E15" s="7" t="s">
        <v>19</v>
      </c>
      <c r="F15" s="11"/>
      <c r="G15" s="11">
        <v>1</v>
      </c>
      <c r="H15" s="12" t="s">
        <v>58</v>
      </c>
      <c r="I15" s="35" t="s">
        <v>29</v>
      </c>
      <c r="J15" s="7" t="s">
        <v>97</v>
      </c>
    </row>
    <row r="16" spans="1:10" ht="63.75">
      <c r="A16" s="7" t="s">
        <v>104</v>
      </c>
      <c r="B16" s="20" t="s">
        <v>105</v>
      </c>
      <c r="C16" s="34">
        <v>125000</v>
      </c>
      <c r="D16" s="14" t="s">
        <v>78</v>
      </c>
      <c r="E16" s="7" t="s">
        <v>34</v>
      </c>
      <c r="F16" s="11"/>
      <c r="G16" s="11">
        <v>1</v>
      </c>
      <c r="H16" s="16"/>
      <c r="I16" s="35" t="s">
        <v>27</v>
      </c>
      <c r="J16" s="7" t="s">
        <v>98</v>
      </c>
    </row>
    <row r="17" spans="1:10" ht="25.5">
      <c r="A17" s="7" t="s">
        <v>47</v>
      </c>
      <c r="B17" s="20" t="s">
        <v>31</v>
      </c>
      <c r="C17" s="34">
        <f>750000/24</f>
        <v>31250</v>
      </c>
      <c r="D17" s="14" t="s">
        <v>26</v>
      </c>
      <c r="E17" s="7" t="s">
        <v>34</v>
      </c>
      <c r="F17" s="11">
        <v>1</v>
      </c>
      <c r="G17" s="11"/>
      <c r="H17" s="12">
        <v>40026</v>
      </c>
      <c r="I17" s="35" t="s">
        <v>29</v>
      </c>
      <c r="J17" s="7" t="s">
        <v>69</v>
      </c>
    </row>
    <row r="18" spans="1:10" ht="25.5" customHeight="1">
      <c r="A18" s="7" t="s">
        <v>48</v>
      </c>
      <c r="B18" s="20" t="s">
        <v>33</v>
      </c>
      <c r="C18" s="34">
        <v>1000000</v>
      </c>
      <c r="D18" s="14" t="s">
        <v>23</v>
      </c>
      <c r="E18" s="7" t="s">
        <v>34</v>
      </c>
      <c r="F18" s="11">
        <v>0.83</v>
      </c>
      <c r="G18" s="11">
        <v>0.17</v>
      </c>
      <c r="H18" s="16">
        <v>39722</v>
      </c>
      <c r="I18" s="35" t="s">
        <v>27</v>
      </c>
      <c r="J18" s="7" t="s">
        <v>74</v>
      </c>
    </row>
    <row r="19" spans="1:10" ht="25.5">
      <c r="A19" s="7" t="s">
        <v>49</v>
      </c>
      <c r="B19" s="20" t="s">
        <v>2</v>
      </c>
      <c r="C19" s="34"/>
      <c r="D19" s="14"/>
      <c r="E19" s="7"/>
      <c r="F19" s="11"/>
      <c r="G19" s="11"/>
      <c r="H19" s="16"/>
      <c r="I19" s="35"/>
      <c r="J19" s="7"/>
    </row>
    <row r="20" spans="1:10" ht="25.5">
      <c r="A20" s="7" t="s">
        <v>107</v>
      </c>
      <c r="B20" s="20" t="s">
        <v>109</v>
      </c>
      <c r="C20" s="34">
        <v>98160</v>
      </c>
      <c r="D20" s="14" t="s">
        <v>78</v>
      </c>
      <c r="E20" s="7" t="s">
        <v>34</v>
      </c>
      <c r="F20" s="11">
        <v>1</v>
      </c>
      <c r="G20" s="11"/>
      <c r="H20" s="16">
        <v>40026</v>
      </c>
      <c r="I20" s="35" t="s">
        <v>29</v>
      </c>
      <c r="J20" s="7" t="s">
        <v>110</v>
      </c>
    </row>
    <row r="21" spans="1:10" ht="25.5">
      <c r="A21" s="7" t="s">
        <v>108</v>
      </c>
      <c r="B21" s="20" t="s">
        <v>2</v>
      </c>
      <c r="C21" s="34">
        <f>615000-C20</f>
        <v>516840</v>
      </c>
      <c r="D21" s="14" t="s">
        <v>88</v>
      </c>
      <c r="E21" s="7" t="s">
        <v>34</v>
      </c>
      <c r="F21" s="11">
        <v>1</v>
      </c>
      <c r="G21" s="11"/>
      <c r="H21" s="16" t="s">
        <v>92</v>
      </c>
      <c r="I21" s="35" t="s">
        <v>29</v>
      </c>
      <c r="J21" s="7" t="s">
        <v>111</v>
      </c>
    </row>
    <row r="22" spans="1:10" ht="25.5" customHeight="1">
      <c r="A22" s="7" t="s">
        <v>73</v>
      </c>
      <c r="B22" s="20" t="s">
        <v>80</v>
      </c>
      <c r="C22" s="34">
        <f>478000/24</f>
        <v>19916.666666666668</v>
      </c>
      <c r="D22" s="14" t="s">
        <v>78</v>
      </c>
      <c r="E22" s="7" t="s">
        <v>34</v>
      </c>
      <c r="F22" s="11">
        <v>1</v>
      </c>
      <c r="G22" s="11"/>
      <c r="H22" s="16">
        <v>39934</v>
      </c>
      <c r="I22" s="35" t="s">
        <v>29</v>
      </c>
      <c r="J22" s="7" t="s">
        <v>95</v>
      </c>
    </row>
    <row r="23" spans="1:10" ht="25.5" customHeight="1">
      <c r="A23" s="7" t="s">
        <v>75</v>
      </c>
      <c r="B23" s="20" t="s">
        <v>77</v>
      </c>
      <c r="C23" s="34">
        <f>280000/24</f>
        <v>11666.666666666666</v>
      </c>
      <c r="D23" s="14" t="s">
        <v>78</v>
      </c>
      <c r="E23" s="7" t="s">
        <v>34</v>
      </c>
      <c r="F23" s="11">
        <v>1</v>
      </c>
      <c r="G23" s="11"/>
      <c r="H23" s="16">
        <v>39965</v>
      </c>
      <c r="I23" s="35" t="s">
        <v>29</v>
      </c>
      <c r="J23" s="7" t="s">
        <v>95</v>
      </c>
    </row>
    <row r="24" spans="1:10" ht="25.5" customHeight="1">
      <c r="A24" s="7" t="s">
        <v>76</v>
      </c>
      <c r="B24" s="20" t="s">
        <v>84</v>
      </c>
      <c r="C24" s="34">
        <f>6000*1.22*4</f>
        <v>29280</v>
      </c>
      <c r="D24" s="14" t="s">
        <v>26</v>
      </c>
      <c r="E24" s="7" t="s">
        <v>34</v>
      </c>
      <c r="F24" s="11">
        <v>1</v>
      </c>
      <c r="G24" s="11"/>
      <c r="H24" s="16">
        <v>39845</v>
      </c>
      <c r="I24" s="35" t="s">
        <v>85</v>
      </c>
      <c r="J24" s="7" t="s">
        <v>86</v>
      </c>
    </row>
    <row r="25" spans="1:10" ht="25.5" customHeight="1">
      <c r="A25" s="7" t="s">
        <v>79</v>
      </c>
      <c r="B25" s="20" t="s">
        <v>90</v>
      </c>
      <c r="C25" s="34">
        <v>610000</v>
      </c>
      <c r="D25" s="14" t="s">
        <v>23</v>
      </c>
      <c r="E25" s="7" t="s">
        <v>34</v>
      </c>
      <c r="F25" s="11"/>
      <c r="G25" s="11">
        <v>1</v>
      </c>
      <c r="H25" s="16"/>
      <c r="I25" s="35" t="s">
        <v>27</v>
      </c>
      <c r="J25" s="7" t="s">
        <v>70</v>
      </c>
    </row>
    <row r="26" spans="1:10" ht="25.5" customHeight="1">
      <c r="A26" s="7" t="s">
        <v>87</v>
      </c>
      <c r="B26" s="20" t="s">
        <v>91</v>
      </c>
      <c r="C26" s="34">
        <v>1500</v>
      </c>
      <c r="D26" s="14" t="s">
        <v>23</v>
      </c>
      <c r="E26" s="7" t="s">
        <v>34</v>
      </c>
      <c r="F26" s="11"/>
      <c r="G26" s="11">
        <v>1</v>
      </c>
      <c r="H26" s="16"/>
      <c r="I26" s="35" t="s">
        <v>81</v>
      </c>
      <c r="J26" s="7"/>
    </row>
    <row r="27" spans="1:10" ht="25.5" customHeight="1">
      <c r="A27" s="7" t="s">
        <v>89</v>
      </c>
      <c r="B27" s="20" t="s">
        <v>50</v>
      </c>
      <c r="C27" s="34">
        <f>182000</f>
        <v>182000</v>
      </c>
      <c r="D27" s="14" t="s">
        <v>23</v>
      </c>
      <c r="E27" s="7" t="s">
        <v>34</v>
      </c>
      <c r="F27" s="11">
        <v>1</v>
      </c>
      <c r="G27" s="11"/>
      <c r="H27" s="16"/>
      <c r="I27" s="35" t="s">
        <v>27</v>
      </c>
      <c r="J27" s="7" t="s">
        <v>70</v>
      </c>
    </row>
    <row r="28" spans="1:10">
      <c r="A28" s="45" t="s">
        <v>36</v>
      </c>
      <c r="B28" s="46"/>
      <c r="C28" s="46"/>
      <c r="D28" s="46"/>
      <c r="E28" s="46"/>
      <c r="F28" s="46"/>
      <c r="G28" s="46"/>
      <c r="H28" s="46"/>
      <c r="I28" s="46"/>
      <c r="J28" s="47"/>
    </row>
    <row r="29" spans="1:10" ht="50.25" customHeight="1">
      <c r="A29" s="7" t="s">
        <v>37</v>
      </c>
      <c r="B29" s="8" t="s">
        <v>53</v>
      </c>
      <c r="C29" s="34">
        <v>18638500</v>
      </c>
      <c r="D29" s="9" t="s">
        <v>38</v>
      </c>
      <c r="E29" s="7" t="s">
        <v>34</v>
      </c>
      <c r="F29" s="11">
        <v>0.95</v>
      </c>
      <c r="G29" s="11">
        <v>0.05</v>
      </c>
      <c r="H29" s="16"/>
      <c r="I29" s="35" t="s">
        <v>27</v>
      </c>
      <c r="J29" s="21" t="s">
        <v>71</v>
      </c>
    </row>
    <row r="30" spans="1:10" ht="63" customHeight="1">
      <c r="A30" s="7" t="s">
        <v>39</v>
      </c>
      <c r="B30" s="8" t="s">
        <v>52</v>
      </c>
      <c r="C30" s="34">
        <v>352000</v>
      </c>
      <c r="D30" s="9" t="s">
        <v>23</v>
      </c>
      <c r="E30" s="7" t="s">
        <v>34</v>
      </c>
      <c r="F30" s="11">
        <v>0.75</v>
      </c>
      <c r="G30" s="11">
        <v>0.25</v>
      </c>
      <c r="H30" s="16"/>
      <c r="I30" s="35" t="s">
        <v>27</v>
      </c>
      <c r="J30" s="21" t="s">
        <v>71</v>
      </c>
    </row>
    <row r="31" spans="1:10" ht="25.5">
      <c r="A31" s="7" t="s">
        <v>40</v>
      </c>
      <c r="B31" s="15" t="s">
        <v>56</v>
      </c>
      <c r="C31" s="34">
        <v>3000000</v>
      </c>
      <c r="D31" s="9" t="s">
        <v>23</v>
      </c>
      <c r="E31" s="7" t="s">
        <v>34</v>
      </c>
      <c r="F31" s="11">
        <v>1</v>
      </c>
      <c r="G31" s="11"/>
      <c r="H31" s="16"/>
      <c r="I31" s="35" t="s">
        <v>27</v>
      </c>
      <c r="J31" s="21" t="s">
        <v>71</v>
      </c>
    </row>
    <row r="32" spans="1:10" ht="25.5">
      <c r="A32" s="7" t="s">
        <v>41</v>
      </c>
      <c r="B32" s="15" t="s">
        <v>51</v>
      </c>
      <c r="C32" s="34">
        <v>22348500</v>
      </c>
      <c r="D32" s="9" t="s">
        <v>38</v>
      </c>
      <c r="E32" s="7" t="s">
        <v>34</v>
      </c>
      <c r="F32" s="11">
        <v>1</v>
      </c>
      <c r="G32" s="11"/>
      <c r="H32" s="16" t="s">
        <v>92</v>
      </c>
      <c r="I32" s="35" t="s">
        <v>29</v>
      </c>
      <c r="J32" s="21" t="s">
        <v>71</v>
      </c>
    </row>
    <row r="33" spans="1:10" ht="25.5">
      <c r="A33" s="7" t="s">
        <v>42</v>
      </c>
      <c r="B33" s="15" t="s">
        <v>54</v>
      </c>
      <c r="C33" s="34">
        <v>11078000</v>
      </c>
      <c r="D33" s="14" t="s">
        <v>38</v>
      </c>
      <c r="E33" s="7" t="s">
        <v>34</v>
      </c>
      <c r="F33" s="11">
        <v>1</v>
      </c>
      <c r="G33" s="11"/>
      <c r="H33" s="12"/>
      <c r="I33" s="35" t="s">
        <v>27</v>
      </c>
      <c r="J33" s="21" t="s">
        <v>71</v>
      </c>
    </row>
    <row r="34" spans="1:10" ht="38.25">
      <c r="A34" s="7" t="s">
        <v>43</v>
      </c>
      <c r="B34" s="22" t="s">
        <v>93</v>
      </c>
      <c r="C34" s="34">
        <v>2000000</v>
      </c>
      <c r="D34" s="14" t="s">
        <v>23</v>
      </c>
      <c r="E34" s="7" t="s">
        <v>19</v>
      </c>
      <c r="F34" s="11">
        <v>0.83</v>
      </c>
      <c r="G34" s="11">
        <v>0.17</v>
      </c>
      <c r="H34" s="12">
        <v>39934</v>
      </c>
      <c r="I34" s="36" t="s">
        <v>81</v>
      </c>
      <c r="J34" s="21" t="s">
        <v>71</v>
      </c>
    </row>
    <row r="35" spans="1:10" ht="38.25">
      <c r="A35" s="7" t="s">
        <v>59</v>
      </c>
      <c r="B35" s="13" t="s">
        <v>55</v>
      </c>
      <c r="C35" s="34">
        <v>395000</v>
      </c>
      <c r="D35" s="14" t="s">
        <v>23</v>
      </c>
      <c r="E35" s="7" t="s">
        <v>19</v>
      </c>
      <c r="F35" s="11">
        <v>1</v>
      </c>
      <c r="G35" s="11"/>
      <c r="H35" s="12">
        <v>39965</v>
      </c>
      <c r="I35" s="35" t="s">
        <v>82</v>
      </c>
      <c r="J35" s="21" t="s">
        <v>71</v>
      </c>
    </row>
    <row r="36" spans="1:10" ht="38.25">
      <c r="A36" s="7" t="s">
        <v>60</v>
      </c>
      <c r="B36" s="13" t="s">
        <v>68</v>
      </c>
      <c r="C36" s="34">
        <v>100000</v>
      </c>
      <c r="D36" s="14" t="s">
        <v>23</v>
      </c>
      <c r="E36" s="7" t="s">
        <v>19</v>
      </c>
      <c r="F36" s="11">
        <v>1</v>
      </c>
      <c r="G36" s="11"/>
      <c r="H36" s="12">
        <v>39965</v>
      </c>
      <c r="I36" s="35" t="s">
        <v>82</v>
      </c>
      <c r="J36" s="21" t="s">
        <v>71</v>
      </c>
    </row>
    <row r="37" spans="1:10" ht="38.25">
      <c r="A37" s="7" t="s">
        <v>61</v>
      </c>
      <c r="B37" s="15" t="s">
        <v>67</v>
      </c>
      <c r="C37" s="34">
        <v>125000</v>
      </c>
      <c r="D37" s="14" t="s">
        <v>23</v>
      </c>
      <c r="E37" s="7" t="s">
        <v>19</v>
      </c>
      <c r="F37" s="11">
        <v>1</v>
      </c>
      <c r="G37" s="11"/>
      <c r="H37" s="12">
        <v>40026</v>
      </c>
      <c r="I37" s="35" t="s">
        <v>29</v>
      </c>
      <c r="J37" s="21" t="s">
        <v>71</v>
      </c>
    </row>
    <row r="38" spans="1:10" ht="25.5" customHeight="1">
      <c r="A38" s="7" t="s">
        <v>62</v>
      </c>
      <c r="B38" s="15" t="s">
        <v>112</v>
      </c>
      <c r="C38" s="34">
        <v>5300000</v>
      </c>
      <c r="D38" s="14" t="s">
        <v>38</v>
      </c>
      <c r="E38" s="7" t="s">
        <v>34</v>
      </c>
      <c r="F38" s="11">
        <v>1</v>
      </c>
      <c r="G38" s="11"/>
      <c r="H38" s="16"/>
      <c r="I38" s="35" t="s">
        <v>27</v>
      </c>
      <c r="J38" s="21" t="s">
        <v>71</v>
      </c>
    </row>
    <row r="39" spans="1:10" ht="25.5" customHeight="1">
      <c r="A39" s="7" t="s">
        <v>63</v>
      </c>
      <c r="B39" s="15" t="s">
        <v>113</v>
      </c>
      <c r="C39" s="34">
        <v>3200000</v>
      </c>
      <c r="D39" s="14" t="s">
        <v>38</v>
      </c>
      <c r="E39" s="7" t="s">
        <v>34</v>
      </c>
      <c r="F39" s="11">
        <v>1</v>
      </c>
      <c r="G39" s="11"/>
      <c r="H39" s="16"/>
      <c r="I39" s="35" t="s">
        <v>27</v>
      </c>
      <c r="J39" s="21" t="s">
        <v>71</v>
      </c>
    </row>
    <row r="40" spans="1:10" ht="25.5" customHeight="1">
      <c r="A40" s="7" t="s">
        <v>64</v>
      </c>
      <c r="B40" s="15" t="s">
        <v>114</v>
      </c>
      <c r="C40" s="34">
        <v>3950000</v>
      </c>
      <c r="D40" s="14" t="s">
        <v>38</v>
      </c>
      <c r="E40" s="7" t="s">
        <v>34</v>
      </c>
      <c r="F40" s="11">
        <v>1</v>
      </c>
      <c r="G40" s="11"/>
      <c r="H40" s="16"/>
      <c r="I40" s="35" t="s">
        <v>29</v>
      </c>
      <c r="J40" s="21" t="s">
        <v>71</v>
      </c>
    </row>
    <row r="41" spans="1:10" ht="25.5">
      <c r="A41" s="7" t="s">
        <v>65</v>
      </c>
      <c r="B41" s="15" t="s">
        <v>4</v>
      </c>
      <c r="C41" s="34">
        <v>4070000</v>
      </c>
      <c r="D41" s="14" t="s">
        <v>38</v>
      </c>
      <c r="E41" s="7" t="s">
        <v>34</v>
      </c>
      <c r="F41" s="11">
        <v>1</v>
      </c>
      <c r="G41" s="11"/>
      <c r="H41" s="16"/>
      <c r="I41" s="35" t="s">
        <v>27</v>
      </c>
      <c r="J41" s="21" t="s">
        <v>71</v>
      </c>
    </row>
    <row r="42" spans="1:10" ht="25.5">
      <c r="A42" s="7" t="s">
        <v>99</v>
      </c>
      <c r="B42" s="24" t="s">
        <v>72</v>
      </c>
      <c r="C42" s="34">
        <v>2212000</v>
      </c>
      <c r="D42" s="14" t="s">
        <v>23</v>
      </c>
      <c r="E42" s="7" t="s">
        <v>34</v>
      </c>
      <c r="F42" s="11">
        <v>1</v>
      </c>
      <c r="G42" s="11"/>
      <c r="H42" s="16" t="s">
        <v>106</v>
      </c>
      <c r="I42" s="35" t="s">
        <v>29</v>
      </c>
      <c r="J42" s="21" t="s">
        <v>71</v>
      </c>
    </row>
    <row r="43" spans="1:10" ht="25.5">
      <c r="A43" s="7" t="s">
        <v>100</v>
      </c>
      <c r="B43" s="13" t="s">
        <v>102</v>
      </c>
      <c r="C43" s="34">
        <v>1550000</v>
      </c>
      <c r="D43" s="14" t="s">
        <v>23</v>
      </c>
      <c r="E43" s="7" t="s">
        <v>34</v>
      </c>
      <c r="F43" s="11">
        <v>1</v>
      </c>
      <c r="G43" s="11"/>
      <c r="H43" s="12">
        <v>40026</v>
      </c>
      <c r="I43" s="35" t="s">
        <v>29</v>
      </c>
      <c r="J43" s="21" t="s">
        <v>71</v>
      </c>
    </row>
    <row r="44" spans="1:10" ht="25.5">
      <c r="A44" s="17" t="s">
        <v>101</v>
      </c>
      <c r="B44" s="26" t="s">
        <v>57</v>
      </c>
      <c r="C44" s="38">
        <f>15496000-51502-434111-1550000</f>
        <v>13460387</v>
      </c>
      <c r="D44" s="18" t="s">
        <v>23</v>
      </c>
      <c r="E44" s="17" t="s">
        <v>34</v>
      </c>
      <c r="F44" s="19">
        <v>1</v>
      </c>
      <c r="G44" s="19"/>
      <c r="H44" s="27"/>
      <c r="I44" s="37" t="s">
        <v>27</v>
      </c>
      <c r="J44" s="17" t="s">
        <v>71</v>
      </c>
    </row>
    <row r="45" spans="1:10" s="25" customFormat="1">
      <c r="A45" s="31"/>
      <c r="B45" s="32" t="s">
        <v>83</v>
      </c>
      <c r="C45" s="28">
        <f>SUM(C8:C27)+SUM(C29:C44)</f>
        <v>100000000.33333333</v>
      </c>
      <c r="D45" s="29"/>
      <c r="E45" s="29"/>
      <c r="F45" s="29"/>
      <c r="G45" s="29"/>
      <c r="H45" s="29"/>
      <c r="I45" s="29"/>
      <c r="J45" s="30"/>
    </row>
    <row r="46" spans="1:10">
      <c r="C46" s="23"/>
    </row>
    <row r="49" spans="3:3">
      <c r="C49" s="23"/>
    </row>
  </sheetData>
  <mergeCells count="11">
    <mergeCell ref="B5:B6"/>
    <mergeCell ref="D5:D6"/>
    <mergeCell ref="F5:G5"/>
    <mergeCell ref="A28:J28"/>
    <mergeCell ref="H5:H6"/>
    <mergeCell ref="J5:J6"/>
    <mergeCell ref="A7:J7"/>
    <mergeCell ref="E5:E6"/>
    <mergeCell ref="I5:I6"/>
    <mergeCell ref="C5:C6"/>
    <mergeCell ref="A5:A6"/>
  </mergeCells>
  <phoneticPr fontId="22" type="noConversion"/>
  <pageMargins left="0.19685039370078741" right="0.19685039370078741" top="0.19685039370078741" bottom="0.19685039370078741" header="0.19685039370078741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2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2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C7CBAC7AB57D60438DDF31A0727354C9" ma:contentTypeVersion="1154" ma:contentTypeDescription="The base project type from which other project content types inherit their information." ma:contentTypeScope="" ma:versionID="382fe55959e284367f7b1a786207b9b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2072b6adf21b80c0d205f34f00a29c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UR-L1025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R0002793048</Record_x0020_Number>
    <Key_x0020_Document xmlns="cdc7663a-08f0-4737-9e8c-148ce897a09c">false</Key_x0020_Document>
    <Division_x0020_or_x0020_Unit xmlns="cdc7663a-08f0-4737-9e8c-148ce897a09c">COF/CUR</Division_x0020_or_x0020_Unit>
    <Other_x0020_Author xmlns="cdc7663a-08f0-4737-9e8c-148ce897a09c" xsi:nil="true"/>
    <IDBDocs_x0020_Number xmlns="cdc7663a-08f0-4737-9e8c-148ce897a09c">2157639</IDBDocs_x0020_Number>
    <Document_x0020_Author xmlns="cdc7663a-08f0-4737-9e8c-148ce897a09c">del Monte, Gabriele Maria</Document_x0020_Author>
    <Operation_x0020_Type xmlns="cdc7663a-08f0-4737-9e8c-148ce897a09c" xsi:nil="true"/>
    <TaxCatchAll xmlns="cdc7663a-08f0-4737-9e8c-148ce897a09c"/>
    <Fiscal_x0020_Year_x0020_IDB xmlns="cdc7663a-08f0-4737-9e8c-148ce897a09c">2009</Fiscal_x0020_Year_x0020_IDB>
    <Project_x0020_Number xmlns="cdc7663a-08f0-4737-9e8c-148ce897a09c">UR-L1025</Project_x0020_Number>
    <Package_x0020_Code xmlns="cdc7663a-08f0-4737-9e8c-148ce897a09c" xsi:nil="true"/>
    <Migration_x0020_Info xmlns="cdc7663a-08f0-4737-9e8c-148ce897a09c">MS EXCELPAProcurement Plan0</Migration_x0020_Info>
    <Approval_x0020_Number xmlns="cdc7663a-08f0-4737-9e8c-148ce897a09c">2040/OC-UR</Approval_x0020_Number>
    <Business_x0020_Area xmlns="cdc7663a-08f0-4737-9e8c-148ce897a09c" xsi:nil="true"/>
    <SISCOR_x0020_Number xmlns="cdc7663a-08f0-4737-9e8c-148ce897a09c" xsi:nil="true"/>
    <Identifier xmlns="cdc7663a-08f0-4737-9e8c-148ce897a09c"> FULL DOC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/>
    </ic46d7e087fd4a108fb86518ca413cc6>
    <e46fe2894295491da65140ffd2369f49 xmlns="cdc7663a-08f0-4737-9e8c-148ce897a09c">
      <Terms xmlns="http://schemas.microsoft.com/office/infopath/2007/PartnerControls"/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EZSHARE-1129772932-149</_dlc_DocId>
    <From_x003a_ xmlns="cdc7663a-08f0-4737-9e8c-148ce897a09c" xsi:nil="true"/>
    <To_x003a_ xmlns="cdc7663a-08f0-4737-9e8c-148ce897a09c" xsi:nil="true"/>
    <_dlc_DocIdUrl xmlns="cdc7663a-08f0-4737-9e8c-148ce897a09c">
      <Url>https://idbg.sharepoint.com/teams/EZ-UR-LON/UR-L1025/_layouts/15/DocIdRedir.aspx?ID=EZSHARE-1129772932-149</Url>
      <Description>EZSHARE-1129772932-149</Description>
    </_dlc_DocIdUrl>
  </documentManagement>
</p:properties>
</file>

<file path=customXml/item6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82C4F941-9BF7-407D-80C8-001917DD3AD5}"/>
</file>

<file path=customXml/itemProps2.xml><?xml version="1.0" encoding="utf-8"?>
<ds:datastoreItem xmlns:ds="http://schemas.openxmlformats.org/officeDocument/2006/customXml" ds:itemID="{84BF5FDD-958D-4120-9A78-31BF0F976990}"/>
</file>

<file path=customXml/itemProps3.xml><?xml version="1.0" encoding="utf-8"?>
<ds:datastoreItem xmlns:ds="http://schemas.openxmlformats.org/officeDocument/2006/customXml" ds:itemID="{9A49BEEC-F28A-4E90-A244-C903D6C9F89B}"/>
</file>

<file path=customXml/itemProps4.xml><?xml version="1.0" encoding="utf-8"?>
<ds:datastoreItem xmlns:ds="http://schemas.openxmlformats.org/officeDocument/2006/customXml" ds:itemID="{2AD10812-C8C1-4F77-B283-AD917F0F1447}"/>
</file>

<file path=customXml/itemProps5.xml><?xml version="1.0" encoding="utf-8"?>
<ds:datastoreItem xmlns:ds="http://schemas.openxmlformats.org/officeDocument/2006/customXml" ds:itemID="{3DFD9C3B-7A64-49E8-B968-C9EDCB6B8FCA}"/>
</file>

<file path=customXml/itemProps6.xml><?xml version="1.0" encoding="utf-8"?>
<ds:datastoreItem xmlns:ds="http://schemas.openxmlformats.org/officeDocument/2006/customXml" ds:itemID="{4473EF1F-0E91-4297-A889-C73FA7595C0D}"/>
</file>

<file path=customXml/itemProps7.xml><?xml version="1.0" encoding="utf-8"?>
<ds:datastoreItem xmlns:ds="http://schemas.openxmlformats.org/officeDocument/2006/customXml" ds:itemID="{906F2764-3107-49F3-A202-4A9B2AB3A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Company>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adquisición 2009 modificado al 24 de julio de 2009</dc:title>
  <dc:creator>Imm</dc:creator>
  <cp:lastModifiedBy>anarod</cp:lastModifiedBy>
  <cp:lastPrinted>2009-07-21T21:43:49Z</cp:lastPrinted>
  <dcterms:created xsi:type="dcterms:W3CDTF">2008-10-27T18:39:17Z</dcterms:created>
  <dcterms:modified xsi:type="dcterms:W3CDTF">2010-06-25T02:23:25Z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0x010100ACF722E9F6B0B149B0CD8BE2560A667200C7CBAC7AB57D60438DDF31A0727354C9</vt:lpwstr>
  </property>
  <property fmtid="{D5CDD505-2E9C-101B-9397-08002B2CF9AE}" pid="6" name="TaxKeywordTaxHTField">
    <vt:lpwstr/>
  </property>
  <property fmtid="{D5CDD505-2E9C-101B-9397-08002B2CF9AE}" pid="7" name="Series Operations IDB">
    <vt:lpwstr>27;#Procurement Plan|0b294293-aea6-4ed7-abc7-7c44a738bcef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27;#Procurement Plan|0b294293-aea6-4ed7-abc7-7c44a738bcef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/>
  </property>
  <property fmtid="{D5CDD505-2E9C-101B-9397-08002B2CF9AE}" pid="17" name="Disclosure Activity">
    <vt:lpwstr>Procurement Plan</vt:lpwstr>
  </property>
  <property fmtid="{D5CDD505-2E9C-101B-9397-08002B2CF9AE}" pid="23" name="Disclosed">
    <vt:bool>true</vt:bool>
  </property>
  <property fmtid="{D5CDD505-2E9C-101B-9397-08002B2CF9AE}" pid="27" name="_dlc_DocIdItemGuid">
    <vt:lpwstr>77f0e3e2-2f50-4390-8f00-d59ed45f8d2e</vt:lpwstr>
  </property>
</Properties>
</file>